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2"/>
  </bookViews>
  <sheets>
    <sheet name="6%" sheetId="1" r:id="rId1"/>
    <sheet name="24%" sheetId="2" r:id="rId2"/>
    <sheet name="13%" sheetId="3" r:id="rId3"/>
  </sheets>
  <definedNames/>
  <calcPr fullCalcOnLoad="1"/>
</workbook>
</file>

<file path=xl/sharedStrings.xml><?xml version="1.0" encoding="utf-8"?>
<sst xmlns="http://schemas.openxmlformats.org/spreadsheetml/2006/main" count="169" uniqueCount="99">
  <si>
    <t>ΣΥΝΟΛΑ</t>
  </si>
  <si>
    <t> Α/Α</t>
  </si>
  <si>
    <t>cpv</t>
  </si>
  <si>
    <t>ΟΝΟΜΑΣΙΑ 1ης ΥΛΗΣ</t>
  </si>
  <si>
    <t>ΕΜΠΟΡΙΚΗ ΟΝΟΜΑΣΙΑ ή αντίστοιχο</t>
  </si>
  <si>
    <t>ΜΟΝΑΔΑ ΜΕΤΡΗΣΗΣ</t>
  </si>
  <si>
    <t>ΕΝΔΕΙΚΤΙΚΗ ΤΙΜΗ/ΤΕΜ ΧΩΡΙΣ ΦΠΑ</t>
  </si>
  <si>
    <t xml:space="preserve">  </t>
  </si>
  <si>
    <t>Όλα τα προσφερόμενα σκευάσματα θα πρέπει οπωσδήποτε να είναι εγκεκριμένα από τον ΕΟΦ</t>
  </si>
  <si>
    <t>ΤΜΗΜΑΤΑΡΧΗΣ</t>
  </si>
  <si>
    <t>Α/Α</t>
  </si>
  <si>
    <t>ΠΕΡΙΓΡΑΦΗ ΕΙΔΟΥΣ</t>
  </si>
  <si>
    <t>ΤΕΜ</t>
  </si>
  <si>
    <t>TEM</t>
  </si>
  <si>
    <t>ΣΥΝΟΛΟ ΠΟΣΟΤΗΤΑΣ</t>
  </si>
  <si>
    <t xml:space="preserve">  ΣΥΝΟΛΟ ΧΩΡΙΣ ΦΠΑ</t>
  </si>
  <si>
    <t>Φ.Π.Α. 13%</t>
  </si>
  <si>
    <t>ΣΥΝΟΛΟ ΜΕ ΦΠΑ</t>
  </si>
  <si>
    <t>Αναλγητικό, αντιπυρετικό</t>
  </si>
  <si>
    <t>ΚΟΥΤΙ</t>
  </si>
  <si>
    <t>ΠΕΡΙΓΡΑΦΗ</t>
  </si>
  <si>
    <t>ΜΟΝ. ΜΕΤΡΗΣΗΣ</t>
  </si>
  <si>
    <t>ΣΥΝΟΛΟ ΠΟΣΟΤΗΤΑΣ 2019-2020</t>
  </si>
  <si>
    <t>ΣΥΣΚ</t>
  </si>
  <si>
    <t>ΦΠΑ 6%</t>
  </si>
  <si>
    <t>ΓΕΝ ΣΥΝΟΛΟ</t>
  </si>
  <si>
    <t>ΠΙΝΑΚΑΣ ΠΡΟΜΗΘΕΙΑΣ ΟΔΟΝΤΙΑΤΡΙΚΟΥ ΥΛΙΚΟΥ (ΦΠΑ6%)</t>
  </si>
  <si>
    <t>ΠΙΝΑΚΑΣ ΠΡΟΜΗΘΕΙΑΣ ΟΔΟΝΤΙΑΤΡΙΚΟΥ ΥΛΙΚΟΥ  (ΦΠΑ 24%)</t>
  </si>
  <si>
    <t xml:space="preserve">ΣΥΝΟΛΟ </t>
  </si>
  <si>
    <t>ΦΠΑ 24%</t>
  </si>
  <si>
    <t>ΓΕΝ. ΣΥΝΟΛΟ</t>
  </si>
  <si>
    <t>ΠΙΝΑΚΑΣ ΠΡΟΜΗΘΕΙΑΣ ΟΔΟΝΤΙΑΤΡΙΚΟΥ ΥΛΙΚΟΥ  (ΦΠΑ 13%)</t>
  </si>
  <si>
    <t>ΤΟΠΙΚΟ ΑΝΑΙΣΘΗΤΙΚΟ ΕΝΕΣΙΜΟ</t>
  </si>
  <si>
    <t>Αρτικαϊνη υδροχλωρική 4% με επινεφρίνη 1x100000</t>
  </si>
  <si>
    <t>Ubistesin Forte 4% (1χ 50 αμπούλες το κουτί)</t>
  </si>
  <si>
    <t xml:space="preserve">Μεταβακαϊνη υδροχλωρική 3% χωρίς αγγειοσυσταλτικό </t>
  </si>
  <si>
    <t>Mepivastesin 3% (1χ 50 αμπούλες το κουτί)</t>
  </si>
  <si>
    <t>KOYTI</t>
  </si>
  <si>
    <t xml:space="preserve">ΒΕΛΟΝΕΣ Μ.Χ. LONG (ΚΟΥΤΙ ΤΩΝ 100ΤΜΧ) </t>
  </si>
  <si>
    <t xml:space="preserve">ΒΕΛΟΝΕΣ Μ.Χ. SHORT (ΚΟΥΤΙ ΤΩΝ 100ΤΜΧ) 
</t>
  </si>
  <si>
    <t>ΛΑΒΕΣ ΚΑΤΟΠΤΡΩΝ</t>
  </si>
  <si>
    <t xml:space="preserve">ΒΟΥΡΤΣΑΚΙΑ ΓΙΑ ΣΤΙΛΒΩΣΗ, ΤΡΙΧΙΝΑ ΓΙΑ ΓΩΝΙΑΚΗ ΧΕΙΡΟΛΑΒΗ (ΤΜΧ) </t>
  </si>
  <si>
    <t xml:space="preserve">ΠΑΣΤΑ ΣΤΙΛΒΩΣΗΣ ΤΟΥΛΑΧΙΣΤΟΝ 60ML ΣΕ ΣΩΛΗΝΑΡΙΟ Η ΒΑΖΑΚΙ  </t>
  </si>
  <si>
    <t xml:space="preserve">ΠΡΟΣΩΡΙΝΟ ΕΜΦΡΑΚΤΙΚΟ ΥΛΙΚΟ, ΤΥΠΟΥ CAVIT, ΣΕ ΒΑΖΟ ΤΟΥΛΑΧΙΣΤΟΝ 28gr </t>
  </si>
  <si>
    <t>ΓΕΛΗ (GEL) ΦΘΟΡΙΩΣΗΣ 480 ml (περίπου)</t>
  </si>
  <si>
    <t xml:space="preserve">ΒΕΛΟΝΕΣ Μ.Χ. ΠΑΙΔΙΚΕΣ (ΚΟΥΤΙ ΤΩΝ 100ΤΜΧ) </t>
  </si>
  <si>
    <r>
      <t>ΥΔΡΟΞΕΙΔΙΟ ΤΟΥ ΑΣΒΕΣΤΙΟΥ Ca(ΟΗ)</t>
    </r>
    <r>
      <rPr>
        <vertAlign val="subscript"/>
        <sz val="11"/>
        <rFont val="Times New Roman"/>
        <family val="1"/>
      </rPr>
      <t xml:space="preserve">2 </t>
    </r>
    <r>
      <rPr>
        <sz val="10"/>
        <rFont val="Times New Roman"/>
        <family val="1"/>
      </rPr>
      <t xml:space="preserve">ΠΑΣΤΑ, ΣΩΛΗΝΑΡΙΟ ΤΥΠΟΥ DYCAL (SET ΔΥΟ ΤΕΜΑΧΙΩΝ) </t>
    </r>
  </si>
  <si>
    <t>ΦΡΕΖΑ ΔΙΑΜΑΝΤΙ ΑΕΡΟΤΟΡ ΣΤΡΟΓΓΥΛΗ</t>
  </si>
  <si>
    <t>ΦΡΕΖΑ ΔΙΑΜΑΝΤΙ ΑΕΡΟΤΟΡ ΑΝΕΣΤΡΑΜΕΝΟΥ ΚΩΝΟΥ</t>
  </si>
  <si>
    <t>ΦΡΕΖΑ ΔΙΑΜΑΝΤΙ ΑΕΡΟΤΟΡ ΚΥΠΑΡΙΣΣΙ</t>
  </si>
  <si>
    <t>ΦΡΕΖΑ ΑΕΡΟΤΟΡ Νο 330</t>
  </si>
  <si>
    <t>ΦΡΕΖΑ ΜΙΚΡΟΜΟΤΟΡ ΣΤΡΟΓΓΥΛΗ ΜΙΚΡΟ</t>
  </si>
  <si>
    <t>ΦΡΕΖΑ ΜΙΚΡΟΜΟΤΟΡ ΣΤΡΟΓΓΥΛΗ ΜΕΣΑΙΟ</t>
  </si>
  <si>
    <t>ΣΕΤ</t>
  </si>
  <si>
    <t>ΠΟΛΥΚΑΡΒΟΞΥΛΙΚΗ ΚΟΝΙΑ ΓΙΑ ΣΥΓΚΟΛΗΣΗ ΠΡΟΣΘΕΤΙΚΗΣ (ΦΙΑΛΙΔΙΟ ΤΩΝ 60gr ΠΕΡΙΠΟΥ ΚΑΙ ΑΝΤΙΣΤΟΙΧΟ ΥΓΡΟ 40ml ΠΕΡΙΠΟΥ)</t>
  </si>
  <si>
    <t>ΣΥΡΙΓΓΕΣ CARPULE ΜΕ ΑΝΑΡΡΟΦΗΣΗ</t>
  </si>
  <si>
    <t>ΛΑΒΕΣ ΝΥΣΤΕΡΙΩΝ Ν.3</t>
  </si>
  <si>
    <t>ΟΣΤΕΟΦΡΕΖΕΣ ΕΠΙΜΗΚΕΙΣ (ΚΥΛΙΝΔΡΙΚΕΣ)</t>
  </si>
  <si>
    <t>ΚΟΧΛΙΑΡΙΑ ΟΔΟΝΤΙΝΗΣ</t>
  </si>
  <si>
    <t>ΔΙΣΚΑΡΙΑ ΦΘΟΡΙΩΣΗΣ ΔΙΑΦΟΡΩΝ ΜΕΓΕΘΩΝ</t>
  </si>
  <si>
    <t>ΟΞΕΙΔΙΟ ΤΟΥ ΨΕΥΔΑΡΓΥΡΟΥ (ΣΚΟΝΗ)</t>
  </si>
  <si>
    <t xml:space="preserve">ΕΥΓΕΝΟΛΗ ΦΙΑΛΙΔΙΟ </t>
  </si>
  <si>
    <t>ΕΛΣΤΙΚΑ ΣΤΙΛΒΩΣΕΩΣ ΚΥΠΕΛΛΟΕΙΔΗ (ΜΙΚΡΟΜΟΤΟΡ)</t>
  </si>
  <si>
    <t>ΚΟΧΛΙΑΡΙΑ ΥΠΟΟΥΛΙΚΗΣ ΑΠΟΞΕΣΕΩΣ</t>
  </si>
  <si>
    <t>ΛΙΠΑΝΤΙΚΟ SPRAY ΧΕΙΡΟΛΑΒΩΝ, ΣΥΜΒΑΤΟ ΜΕ ΌΛΑ ΤΑ ΕΙΔΗ ΧΕΙΡΟΛΑΒΩΝ ΣΕ ΣΥΣΚΕΥΑΣΙΑ ΤΟΥΛΑΧ. 500ML</t>
  </si>
  <si>
    <t>ΛΑΜΕΣ ΝΥΣΤΕΡΙΩΝ - ΛΕΠΙΔΕΣ ΧΕΙΡΟΥΡΓΙΚΕΣ ΑΠΟΣΤΕΙΡΩΜΕΝΕΣ ΜΙΑΣ ΧΡΗΣΗΣ  Νο 15</t>
  </si>
  <si>
    <t xml:space="preserve">ΟΔΟΝΤΙΑΤΡΙΚΑ ΚΑΤΟΠΤΡΑ ΡΟΔΙΟΥ, ΧΩΡΙΣ ΛΑΒΕΣ (ΑΝΤΑΛΛΑΚΤΙΚΑ), ΑΠΛΑ (ΣΥΣΚ. ΤΩΝ 12 ΤΜΧ) </t>
  </si>
  <si>
    <t>ΒΕΛΟΝΟΚΑΤΟΧΟ HEGAR OLSEN 14CM</t>
  </si>
  <si>
    <t>ΧΕΙΡΟΥΡΓΙΚΟ ΨΑΛΙΔΑΚΙ ΚΥΡΤΟ</t>
  </si>
  <si>
    <t>ΤΟΛΥΠΙΑ ΒΑΜΒΑΚΟΣ ΣΥΣΚ 300gr ΤΟΥΛΑΧΙΣΤΟΝ (ΚΑΝΟΝΙΚΟ ΜΕΓΕΘΟΣ)</t>
  </si>
  <si>
    <t>ΒΕΡΝΙΚΙ ΚΟΙΛΟΤΗΤΩΝ ΦΙΑΛΙΔΙΟ 20ML ΠΕΡΙΠΟΥ</t>
  </si>
  <si>
    <t>ΑΜΑΛΓΑΜΑΤΟΦΟΡΟΣ, ΚΥΡΤΟΣ, ΜΕΤΑΛΛΙΚΟΣ</t>
  </si>
  <si>
    <t>ΠΑΡΕΙΟΚΑΤΟΧΑ ΣΕ ΣΕΤ 2 ΤΜΧ ΑΠΟΣΤΕΙΡΩΣΙΜΑ</t>
  </si>
  <si>
    <t>ΣΙΕΛΑΝΤΛΙΕΣ 15cm, ΕΥΚΑΜΠΤΕΣ, ΜΕ ΑΠΟΣΠΩΜΕΝΟ ΑΚΡΟ, ΣΕ ΣΥΣΚΕΥΑΣΙΑ 100 ΤΜΧ</t>
  </si>
  <si>
    <t>ΦΡΕΖΑ ΜΙΚΡΟΜΟΤΡΟ ΣΤΡΟΓΓΥΛΗ ΜΕΓΑΛΟ</t>
  </si>
  <si>
    <t>ΡΙΝΗ ΦΑΤΝΙΑΚΟΥ ΟΣΤΟΥ</t>
  </si>
  <si>
    <t>ΠΟΛΦΟΥΛΚΟΙ (ΝΕΥΡΟΕΞΑΓΩΓOI) ΔΥΟ ΜΕΓΕΘΩΝ</t>
  </si>
  <si>
    <t>ΤΑΙΝΙΕΣ ΣΤΙΛΒΩΣΗΣ (ΣΥΣΚ. 50 ΤΜΧ ΠΕΡΙΠΟΥ)</t>
  </si>
  <si>
    <t>ΡΑΜΜΑΤΑ 3/0 SILK</t>
  </si>
  <si>
    <t>ΡΑΜΜΑΤΑ 4/0 SILK</t>
  </si>
  <si>
    <t>1o ΕΤΟΣ</t>
  </si>
  <si>
    <t xml:space="preserve">ΠΟΣΟΤΗΤΑ 1ο ΕΤΟΣ </t>
  </si>
  <si>
    <t xml:space="preserve">ΔΑΠΑΝΗ 1ο ΕΤΟΣ </t>
  </si>
  <si>
    <t>ΠΟΣΟΤΗΤΑ 2ο ΕΤΟΣ</t>
  </si>
  <si>
    <t>ΔΑΠΑΝΗ 2ο ΕΤΟΣ</t>
  </si>
  <si>
    <t>ΣΥΝΟΛΟ ΔΑΠΑΝΗΣ</t>
  </si>
  <si>
    <t>ΠΡΟΪΣΤΑΜΕΝΟΣ ΔΙΕΥΘΥΝΣΗΣ</t>
  </si>
  <si>
    <t>ΕΥΑΓΓΕΛΙΑ ΣΠΥΡΙΔΑΚΗ</t>
  </si>
  <si>
    <t>ΑΝΔΡΙΑΝΑ ΚΑΡΟΥΣΟΥ</t>
  </si>
  <si>
    <t>ΑΛΕΞΑΝΔΡΟΣ ΘΕΟΦΑΝΟΠΟΥΛΟΣ</t>
  </si>
  <si>
    <t>2ο ΕΤΟΣ</t>
  </si>
  <si>
    <t>1ο ΕΤΟΣ</t>
  </si>
  <si>
    <t>ΠΟΣΟΤΗΤΑ 1ο ΕΤΟΣ</t>
  </si>
  <si>
    <t>ΔΑΠΑΝΗ 1ο ΕΤΟΣ</t>
  </si>
  <si>
    <t>ΟΔΟΝΤΙΑΤΡΙΚΟ ΥΛΙΚΟ ΦΠΑ 24%</t>
  </si>
  <si>
    <t>ΟΔΟΝΤΙΑΤΡΙΚΟ ΥΛΙΚΟ ΦΠΑ 6%</t>
  </si>
  <si>
    <t>ΕΙΣΗΓΗΤΡΙΑ</t>
  </si>
  <si>
    <t>ΟΔΟΝΤΙΑΤΡΙΚΟ ΥΛΙΚΟ ΦΠΑ 13%</t>
  </si>
  <si>
    <t>ΠΡΟΙΣΤΑΜΕΝΟΣ ΔΙΕΥΘΥΝΣΗΣ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</si>
</sst>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0\ &quot;€&quot;"/>
    <numFmt numFmtId="181" formatCode="#,##0.000\ &quot;€&quot;"/>
    <numFmt numFmtId="182" formatCode="#,##0.000\ &quot;€&quot;;[Red]\-#,##0.000\ &quot;€&quot;"/>
    <numFmt numFmtId="183" formatCode="#,##0.000"/>
    <numFmt numFmtId="184" formatCode="[$-408]dddd\,\ d\ mmmm\ yyyy"/>
    <numFmt numFmtId="185" formatCode="[$-408]h:mm:ss\ AM/PM"/>
    <numFmt numFmtId="186" formatCode="0.000"/>
    <numFmt numFmtId="187" formatCode="#,##0.000\ _€"/>
    <numFmt numFmtId="188" formatCode="&quot;Ναι&quot;;&quot;Ναι&quot;;&quot;'Οχι&quot;"/>
    <numFmt numFmtId="189" formatCode="&quot;Αληθές&quot;;&quot;Αληθές&quot;;&quot;Ψευδές&quot;"/>
    <numFmt numFmtId="190" formatCode="&quot;Ενεργοποίηση&quot;;&quot;Ενεργοποίηση&quot;;&quot;Απενεργοποίηση&quot;"/>
    <numFmt numFmtId="191" formatCode="[$€-2]\ #,##0.00_);[Red]\([$€-2]\ #,##0.00\)"/>
  </numFmts>
  <fonts count="66">
    <font>
      <sz val="10"/>
      <name val="Arial"/>
      <family val="0"/>
    </font>
    <font>
      <b/>
      <i/>
      <u val="single"/>
      <sz val="18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0"/>
      <name val="Century Gothic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 Greek"/>
      <family val="0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6"/>
      <color indexed="8"/>
      <name val="Times New Roman"/>
      <family val="1"/>
    </font>
    <font>
      <b/>
      <i/>
      <u val="single"/>
      <sz val="14"/>
      <name val="Times New Roman"/>
      <family val="1"/>
    </font>
    <font>
      <i/>
      <sz val="11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vertAlign val="subscript"/>
      <sz val="11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/>
      <right>
        <color indexed="63"/>
      </right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3" fillId="28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31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1" applyNumberFormat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18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3" fontId="1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0" fillId="0" borderId="0" xfId="0" applyFont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" fontId="7" fillId="0" borderId="13" xfId="0" applyNumberFormat="1" applyFont="1" applyFill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6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9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0" fillId="0" borderId="0" xfId="0" applyFont="1" applyAlignment="1">
      <alignment horizontal="left" vertical="center"/>
    </xf>
    <xf numFmtId="0" fontId="19" fillId="0" borderId="17" xfId="0" applyFont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181" fontId="4" fillId="34" borderId="14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186" fontId="19" fillId="0" borderId="0" xfId="0" applyNumberFormat="1" applyFont="1" applyFill="1" applyBorder="1" applyAlignment="1">
      <alignment horizontal="center" vertical="top" wrapText="1"/>
    </xf>
    <xf numFmtId="181" fontId="0" fillId="0" borderId="0" xfId="0" applyNumberFormat="1" applyFont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181" fontId="5" fillId="34" borderId="13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top" wrapText="1"/>
    </xf>
    <xf numFmtId="180" fontId="12" fillId="0" borderId="20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top" wrapText="1"/>
    </xf>
    <xf numFmtId="180" fontId="7" fillId="0" borderId="13" xfId="0" applyNumberFormat="1" applyFont="1" applyFill="1" applyBorder="1" applyAlignment="1">
      <alignment horizontal="center" wrapText="1"/>
    </xf>
    <xf numFmtId="180" fontId="19" fillId="0" borderId="13" xfId="0" applyNumberFormat="1" applyFont="1" applyFill="1" applyBorder="1" applyAlignment="1">
      <alignment horizontal="center" wrapText="1"/>
    </xf>
    <xf numFmtId="8" fontId="7" fillId="0" borderId="16" xfId="0" applyNumberFormat="1" applyFont="1" applyFill="1" applyBorder="1" applyAlignment="1">
      <alignment horizontal="right" wrapText="1"/>
    </xf>
    <xf numFmtId="0" fontId="19" fillId="0" borderId="21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10" fillId="0" borderId="0" xfId="0" applyFont="1" applyFill="1" applyAlignment="1">
      <alignment wrapText="1"/>
    </xf>
    <xf numFmtId="0" fontId="10" fillId="0" borderId="22" xfId="0" applyFont="1" applyFill="1" applyBorder="1" applyAlignment="1">
      <alignment wrapText="1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180" fontId="4" fillId="10" borderId="13" xfId="0" applyNumberFormat="1" applyFont="1" applyFill="1" applyBorder="1" applyAlignment="1">
      <alignment horizontal="center" vertical="center" wrapText="1"/>
    </xf>
    <xf numFmtId="180" fontId="4" fillId="35" borderId="13" xfId="0" applyNumberFormat="1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23" fillId="36" borderId="16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181" fontId="5" fillId="36" borderId="23" xfId="0" applyNumberFormat="1" applyFont="1" applyFill="1" applyBorder="1" applyAlignment="1">
      <alignment horizontal="center" vertical="center" wrapText="1"/>
    </xf>
    <xf numFmtId="3" fontId="4" fillId="37" borderId="26" xfId="0" applyNumberFormat="1" applyFont="1" applyFill="1" applyBorder="1" applyAlignment="1">
      <alignment horizontal="center" vertical="center" wrapText="1"/>
    </xf>
    <xf numFmtId="180" fontId="4" fillId="37" borderId="26" xfId="0" applyNumberFormat="1" applyFont="1" applyFill="1" applyBorder="1" applyAlignment="1">
      <alignment horizontal="center" vertical="center" wrapText="1"/>
    </xf>
    <xf numFmtId="180" fontId="30" fillId="0" borderId="13" xfId="0" applyNumberFormat="1" applyFont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/>
    </xf>
    <xf numFmtId="180" fontId="7" fillId="0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80" fontId="7" fillId="0" borderId="13" xfId="0" applyNumberFormat="1" applyFont="1" applyBorder="1" applyAlignment="1">
      <alignment horizontal="center"/>
    </xf>
    <xf numFmtId="3" fontId="4" fillId="37" borderId="27" xfId="0" applyNumberFormat="1" applyFont="1" applyFill="1" applyBorder="1" applyAlignment="1">
      <alignment horizontal="center" vertical="center" wrapText="1"/>
    </xf>
    <xf numFmtId="180" fontId="5" fillId="37" borderId="28" xfId="0" applyNumberFormat="1" applyFont="1" applyFill="1" applyBorder="1" applyAlignment="1">
      <alignment horizontal="center" vertical="center" wrapText="1"/>
    </xf>
    <xf numFmtId="3" fontId="4" fillId="4" borderId="29" xfId="0" applyNumberFormat="1" applyFont="1" applyFill="1" applyBorder="1" applyAlignment="1">
      <alignment horizontal="center" vertical="center" wrapText="1"/>
    </xf>
    <xf numFmtId="180" fontId="5" fillId="4" borderId="30" xfId="0" applyNumberFormat="1" applyFont="1" applyFill="1" applyBorder="1" applyAlignment="1">
      <alignment horizontal="center" vertical="center" wrapText="1"/>
    </xf>
    <xf numFmtId="180" fontId="5" fillId="38" borderId="30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/>
    </xf>
    <xf numFmtId="0" fontId="3" fillId="0" borderId="0" xfId="50" applyFont="1" applyFill="1" applyBorder="1" applyAlignment="1">
      <alignment vertical="center" wrapText="1"/>
      <protection/>
    </xf>
    <xf numFmtId="180" fontId="30" fillId="0" borderId="13" xfId="0" applyNumberFormat="1" applyFont="1" applyBorder="1" applyAlignment="1">
      <alignment horizontal="right" vertical="center"/>
    </xf>
    <xf numFmtId="0" fontId="4" fillId="36" borderId="1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right" vertical="top" wrapText="1"/>
    </xf>
    <xf numFmtId="180" fontId="30" fillId="0" borderId="0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3" fontId="8" fillId="38" borderId="13" xfId="0" applyNumberFormat="1" applyFont="1" applyFill="1" applyBorder="1" applyAlignment="1">
      <alignment horizontal="center" vertical="center" wrapText="1"/>
    </xf>
    <xf numFmtId="3" fontId="8" fillId="35" borderId="18" xfId="0" applyNumberFormat="1" applyFont="1" applyFill="1" applyBorder="1" applyAlignment="1">
      <alignment horizontal="center" vertical="center" wrapText="1"/>
    </xf>
    <xf numFmtId="3" fontId="8" fillId="35" borderId="13" xfId="0" applyNumberFormat="1" applyFont="1" applyFill="1" applyBorder="1" applyAlignment="1">
      <alignment horizontal="center" vertical="center" wrapText="1"/>
    </xf>
    <xf numFmtId="3" fontId="8" fillId="4" borderId="13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vertical="top" wrapText="1"/>
    </xf>
    <xf numFmtId="0" fontId="19" fillId="0" borderId="26" xfId="0" applyFont="1" applyFill="1" applyBorder="1" applyAlignment="1">
      <alignment horizontal="center" vertical="top" wrapText="1"/>
    </xf>
    <xf numFmtId="180" fontId="19" fillId="0" borderId="26" xfId="0" applyNumberFormat="1" applyFont="1" applyFill="1" applyBorder="1" applyAlignment="1">
      <alignment horizontal="center" wrapText="1"/>
    </xf>
    <xf numFmtId="3" fontId="7" fillId="0" borderId="26" xfId="0" applyNumberFormat="1" applyFont="1" applyBorder="1" applyAlignment="1">
      <alignment horizontal="center" vertical="center"/>
    </xf>
    <xf numFmtId="180" fontId="12" fillId="0" borderId="32" xfId="0" applyNumberFormat="1" applyFont="1" applyBorder="1" applyAlignment="1">
      <alignment horizontal="right" vertical="center"/>
    </xf>
    <xf numFmtId="0" fontId="7" fillId="0" borderId="33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 wrapText="1"/>
    </xf>
    <xf numFmtId="180" fontId="7" fillId="0" borderId="13" xfId="0" applyNumberFormat="1" applyFont="1" applyBorder="1" applyAlignment="1">
      <alignment horizontal="center" vertical="center"/>
    </xf>
    <xf numFmtId="180" fontId="15" fillId="0" borderId="21" xfId="0" applyNumberFormat="1" applyFont="1" applyBorder="1" applyAlignment="1">
      <alignment vertical="center" wrapText="1"/>
    </xf>
    <xf numFmtId="180" fontId="11" fillId="0" borderId="21" xfId="0" applyNumberFormat="1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180" fontId="28" fillId="38" borderId="2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1" fillId="36" borderId="34" xfId="0" applyFont="1" applyFill="1" applyBorder="1" applyAlignment="1">
      <alignment horizontal="center" vertical="center" wrapText="1"/>
    </xf>
    <xf numFmtId="0" fontId="11" fillId="36" borderId="35" xfId="0" applyFont="1" applyFill="1" applyBorder="1" applyAlignment="1">
      <alignment horizontal="center" vertical="center" wrapText="1"/>
    </xf>
    <xf numFmtId="0" fontId="11" fillId="36" borderId="24" xfId="0" applyFont="1" applyFill="1" applyBorder="1" applyAlignment="1">
      <alignment horizontal="center" vertical="center" wrapText="1"/>
    </xf>
    <xf numFmtId="3" fontId="15" fillId="37" borderId="1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15" fillId="39" borderId="17" xfId="0" applyFont="1" applyFill="1" applyBorder="1" applyAlignment="1">
      <alignment horizontal="center" vertical="center"/>
    </xf>
    <xf numFmtId="0" fontId="15" fillId="39" borderId="38" xfId="0" applyFont="1" applyFill="1" applyBorder="1" applyAlignment="1">
      <alignment horizontal="center" vertical="center"/>
    </xf>
    <xf numFmtId="0" fontId="15" fillId="39" borderId="1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3" fontId="15" fillId="4" borderId="17" xfId="0" applyNumberFormat="1" applyFont="1" applyFill="1" applyBorder="1" applyAlignment="1">
      <alignment horizontal="center" vertical="center"/>
    </xf>
    <xf numFmtId="3" fontId="15" fillId="4" borderId="18" xfId="0" applyNumberFormat="1" applyFont="1" applyFill="1" applyBorder="1" applyAlignment="1">
      <alignment horizontal="center" vertical="center"/>
    </xf>
    <xf numFmtId="3" fontId="15" fillId="38" borderId="17" xfId="0" applyNumberFormat="1" applyFont="1" applyFill="1" applyBorder="1" applyAlignment="1">
      <alignment horizontal="center" vertical="center"/>
    </xf>
    <xf numFmtId="3" fontId="15" fillId="38" borderId="18" xfId="0" applyNumberFormat="1" applyFont="1" applyFill="1" applyBorder="1" applyAlignment="1">
      <alignment horizontal="center" vertical="center"/>
    </xf>
    <xf numFmtId="3" fontId="11" fillId="0" borderId="13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top" wrapText="1"/>
    </xf>
    <xf numFmtId="0" fontId="15" fillId="0" borderId="13" xfId="0" applyFont="1" applyBorder="1" applyAlignment="1">
      <alignment horizontal="right" vertical="top" wrapText="1"/>
    </xf>
    <xf numFmtId="0" fontId="31" fillId="0" borderId="0" xfId="0" applyFont="1" applyAlignment="1">
      <alignment horizontal="center" vertical="center"/>
    </xf>
    <xf numFmtId="181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3" fontId="15" fillId="37" borderId="17" xfId="0" applyNumberFormat="1" applyFont="1" applyFill="1" applyBorder="1" applyAlignment="1">
      <alignment horizontal="center" vertical="center"/>
    </xf>
    <xf numFmtId="3" fontId="15" fillId="37" borderId="18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15" fillId="39" borderId="42" xfId="0" applyFont="1" applyFill="1" applyBorder="1" applyAlignment="1">
      <alignment horizontal="center" vertical="center"/>
    </xf>
    <xf numFmtId="0" fontId="15" fillId="39" borderId="43" xfId="0" applyFont="1" applyFill="1" applyBorder="1" applyAlignment="1">
      <alignment horizontal="center" vertical="center"/>
    </xf>
    <xf numFmtId="3" fontId="15" fillId="38" borderId="43" xfId="0" applyNumberFormat="1" applyFont="1" applyFill="1" applyBorder="1" applyAlignment="1">
      <alignment horizontal="center" vertical="center"/>
    </xf>
    <xf numFmtId="3" fontId="15" fillId="38" borderId="44" xfId="0" applyNumberFormat="1" applyFont="1" applyFill="1" applyBorder="1" applyAlignment="1">
      <alignment horizontal="center" vertical="center"/>
    </xf>
    <xf numFmtId="3" fontId="15" fillId="35" borderId="45" xfId="0" applyNumberFormat="1" applyFont="1" applyFill="1" applyBorder="1" applyAlignment="1">
      <alignment horizontal="center" vertical="center"/>
    </xf>
    <xf numFmtId="3" fontId="15" fillId="35" borderId="27" xfId="0" applyNumberFormat="1" applyFont="1" applyFill="1" applyBorder="1" applyAlignment="1">
      <alignment horizontal="center" vertical="center"/>
    </xf>
    <xf numFmtId="3" fontId="15" fillId="4" borderId="45" xfId="0" applyNumberFormat="1" applyFont="1" applyFill="1" applyBorder="1" applyAlignment="1">
      <alignment horizontal="center" vertical="center"/>
    </xf>
    <xf numFmtId="3" fontId="15" fillId="4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J15" sqref="J15"/>
    </sheetView>
  </sheetViews>
  <sheetFormatPr defaultColWidth="9.140625" defaultRowHeight="17.25" customHeight="1"/>
  <cols>
    <col min="1" max="1" width="4.28125" style="1" customWidth="1"/>
    <col min="2" max="2" width="7.00390625" style="1" hidden="1" customWidth="1"/>
    <col min="3" max="3" width="23.421875" style="38" customWidth="1"/>
    <col min="4" max="4" width="20.8515625" style="39" customWidth="1"/>
    <col min="5" max="5" width="18.28125" style="57" customWidth="1"/>
    <col min="6" max="6" width="10.28125" style="1" customWidth="1"/>
    <col min="7" max="7" width="11.28125" style="1" customWidth="1"/>
    <col min="8" max="8" width="10.7109375" style="1" customWidth="1"/>
    <col min="9" max="9" width="10.421875" style="1" customWidth="1"/>
    <col min="10" max="10" width="10.57421875" style="1" customWidth="1"/>
    <col min="11" max="11" width="9.7109375" style="1" customWidth="1"/>
    <col min="12" max="12" width="11.140625" style="1" customWidth="1"/>
    <col min="13" max="13" width="15.7109375" style="1" customWidth="1"/>
    <col min="14" max="14" width="9.7109375" style="1" bestFit="1" customWidth="1"/>
    <col min="15" max="15" width="37.00390625" style="1" bestFit="1" customWidth="1"/>
    <col min="16" max="16384" width="9.140625" style="1" customWidth="1"/>
  </cols>
  <sheetData>
    <row r="1" spans="1:13" ht="23.25" customHeight="1">
      <c r="A1" s="137" t="s">
        <v>26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21.75" customHeight="1" thickBo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24.75" customHeight="1" thickBot="1">
      <c r="A3" s="138" t="s">
        <v>95</v>
      </c>
      <c r="B3" s="139"/>
      <c r="C3" s="140"/>
      <c r="D3" s="140"/>
      <c r="E3" s="139"/>
      <c r="F3" s="139"/>
      <c r="G3" s="139"/>
      <c r="H3" s="141" t="s">
        <v>80</v>
      </c>
      <c r="I3" s="141"/>
      <c r="J3" s="144" t="s">
        <v>90</v>
      </c>
      <c r="K3" s="144"/>
      <c r="L3" s="145" t="s">
        <v>0</v>
      </c>
      <c r="M3" s="146"/>
    </row>
    <row r="4" spans="1:13" s="2" customFormat="1" ht="42.75" customHeight="1">
      <c r="A4" s="85" t="s">
        <v>1</v>
      </c>
      <c r="B4" s="86" t="s">
        <v>2</v>
      </c>
      <c r="C4" s="87" t="s">
        <v>20</v>
      </c>
      <c r="D4" s="106" t="s">
        <v>3</v>
      </c>
      <c r="E4" s="88" t="s">
        <v>4</v>
      </c>
      <c r="F4" s="85" t="s">
        <v>5</v>
      </c>
      <c r="G4" s="89" t="s">
        <v>6</v>
      </c>
      <c r="H4" s="90" t="s">
        <v>81</v>
      </c>
      <c r="I4" s="91" t="s">
        <v>82</v>
      </c>
      <c r="J4" s="83" t="s">
        <v>83</v>
      </c>
      <c r="K4" s="83" t="s">
        <v>84</v>
      </c>
      <c r="L4" s="84" t="s">
        <v>14</v>
      </c>
      <c r="M4" s="84" t="s">
        <v>85</v>
      </c>
    </row>
    <row r="5" spans="1:13" s="9" customFormat="1" ht="40.5" customHeight="1">
      <c r="A5" s="36">
        <v>1</v>
      </c>
      <c r="B5" s="33" t="s">
        <v>18</v>
      </c>
      <c r="C5" s="37" t="s">
        <v>32</v>
      </c>
      <c r="D5" s="76" t="s">
        <v>33</v>
      </c>
      <c r="E5" s="56" t="s">
        <v>34</v>
      </c>
      <c r="F5" s="60" t="s">
        <v>37</v>
      </c>
      <c r="G5" s="73">
        <v>24</v>
      </c>
      <c r="H5" s="34">
        <v>64</v>
      </c>
      <c r="I5" s="71">
        <f>H5*G5</f>
        <v>1536</v>
      </c>
      <c r="J5" s="34">
        <v>64</v>
      </c>
      <c r="K5" s="71">
        <f>J5*G5</f>
        <v>1536</v>
      </c>
      <c r="L5" s="34">
        <f>H5+J5</f>
        <v>128</v>
      </c>
      <c r="M5" s="71">
        <f>L5*G5</f>
        <v>3072</v>
      </c>
    </row>
    <row r="6" spans="1:13" s="9" customFormat="1" ht="36.75" customHeight="1">
      <c r="A6" s="35">
        <v>2</v>
      </c>
      <c r="B6" s="32" t="s">
        <v>18</v>
      </c>
      <c r="C6" s="37" t="s">
        <v>32</v>
      </c>
      <c r="D6" s="77" t="s">
        <v>35</v>
      </c>
      <c r="E6" s="56" t="s">
        <v>36</v>
      </c>
      <c r="F6" s="60" t="s">
        <v>37</v>
      </c>
      <c r="G6" s="73">
        <v>24</v>
      </c>
      <c r="H6" s="34">
        <v>18</v>
      </c>
      <c r="I6" s="71">
        <f>H6*G6</f>
        <v>432</v>
      </c>
      <c r="J6" s="34">
        <v>18</v>
      </c>
      <c r="K6" s="71">
        <f>J6*G6</f>
        <v>432</v>
      </c>
      <c r="L6" s="34">
        <f>H6+J6</f>
        <v>36</v>
      </c>
      <c r="M6" s="71">
        <f>L6*G6</f>
        <v>864</v>
      </c>
    </row>
    <row r="7" spans="1:13" ht="17.25" customHeight="1">
      <c r="A7" s="3" t="s">
        <v>7</v>
      </c>
      <c r="B7" s="4"/>
      <c r="C7" s="147" t="s">
        <v>8</v>
      </c>
      <c r="D7" s="147"/>
      <c r="E7" s="147"/>
      <c r="F7" s="147"/>
      <c r="G7" s="147"/>
      <c r="H7" s="147"/>
      <c r="I7" s="147"/>
      <c r="J7" s="147"/>
      <c r="K7" s="149" t="s">
        <v>22</v>
      </c>
      <c r="L7" s="149"/>
      <c r="M7" s="92">
        <f>SUM(M5:M6)</f>
        <v>3936</v>
      </c>
    </row>
    <row r="8" spans="1:13" ht="17.25" customHeight="1">
      <c r="A8" s="3"/>
      <c r="B8" s="4"/>
      <c r="C8" s="147"/>
      <c r="D8" s="147"/>
      <c r="E8" s="147"/>
      <c r="F8" s="147"/>
      <c r="G8" s="147"/>
      <c r="H8" s="147"/>
      <c r="I8" s="147"/>
      <c r="J8" s="147"/>
      <c r="K8" s="149" t="s">
        <v>24</v>
      </c>
      <c r="L8" s="149"/>
      <c r="M8" s="92">
        <f>M7*6%</f>
        <v>236.16</v>
      </c>
    </row>
    <row r="9" spans="1:13" ht="17.25" customHeight="1">
      <c r="A9" s="5"/>
      <c r="B9" s="6"/>
      <c r="C9" s="148"/>
      <c r="D9" s="148"/>
      <c r="E9" s="148"/>
      <c r="F9" s="148"/>
      <c r="G9" s="148"/>
      <c r="H9" s="148"/>
      <c r="I9" s="148"/>
      <c r="J9" s="148"/>
      <c r="K9" s="150" t="s">
        <v>25</v>
      </c>
      <c r="L9" s="150"/>
      <c r="M9" s="92">
        <f>SUM(M7:M8)</f>
        <v>4172.16</v>
      </c>
    </row>
    <row r="10" spans="1:13" ht="17.25" customHeight="1">
      <c r="A10" s="10"/>
      <c r="B10" s="10"/>
      <c r="D10" s="11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7.25" customHeight="1">
      <c r="A11" s="10"/>
      <c r="B11" s="10"/>
      <c r="C11" s="81" t="s">
        <v>96</v>
      </c>
      <c r="D11" s="79"/>
      <c r="E11" s="143" t="s">
        <v>9</v>
      </c>
      <c r="F11" s="143"/>
      <c r="G11" s="143"/>
      <c r="H11" s="79"/>
      <c r="J11" s="143" t="s">
        <v>86</v>
      </c>
      <c r="K11" s="143"/>
      <c r="L11" s="143"/>
      <c r="M11" s="143"/>
    </row>
    <row r="12" spans="10:13" ht="21.75" customHeight="1">
      <c r="J12" s="81"/>
      <c r="K12" s="81"/>
      <c r="L12" s="81"/>
      <c r="M12" s="81"/>
    </row>
    <row r="13" spans="3:13" ht="17.25" customHeight="1">
      <c r="C13" s="82" t="s">
        <v>87</v>
      </c>
      <c r="E13" s="142" t="s">
        <v>88</v>
      </c>
      <c r="F13" s="142"/>
      <c r="G13" s="142"/>
      <c r="J13" s="142" t="s">
        <v>89</v>
      </c>
      <c r="K13" s="142"/>
      <c r="L13" s="142"/>
      <c r="M13" s="142"/>
    </row>
    <row r="15" ht="17.25" customHeight="1">
      <c r="J15" s="133"/>
    </row>
  </sheetData>
  <sheetProtection/>
  <mergeCells count="14">
    <mergeCell ref="K7:L7"/>
    <mergeCell ref="K8:L8"/>
    <mergeCell ref="K9:L9"/>
    <mergeCell ref="E11:G11"/>
    <mergeCell ref="A2:M2"/>
    <mergeCell ref="A1:M1"/>
    <mergeCell ref="A3:G3"/>
    <mergeCell ref="H3:I3"/>
    <mergeCell ref="E13:G13"/>
    <mergeCell ref="J13:M13"/>
    <mergeCell ref="J11:M11"/>
    <mergeCell ref="J3:K3"/>
    <mergeCell ref="L3:M3"/>
    <mergeCell ref="C7:J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49"/>
  <sheetViews>
    <sheetView zoomScalePageLayoutView="0" workbookViewId="0" topLeftCell="A28">
      <selection activeCell="I49" sqref="I49"/>
    </sheetView>
  </sheetViews>
  <sheetFormatPr defaultColWidth="9.140625" defaultRowHeight="12.75"/>
  <cols>
    <col min="1" max="1" width="4.57421875" style="43" customWidth="1"/>
    <col min="2" max="2" width="38.28125" style="50" customWidth="1"/>
    <col min="3" max="3" width="10.28125" style="43" customWidth="1"/>
    <col min="4" max="4" width="10.421875" style="59" customWidth="1"/>
    <col min="5" max="5" width="10.57421875" style="7" customWidth="1"/>
    <col min="6" max="6" width="9.421875" style="7" customWidth="1"/>
    <col min="7" max="7" width="10.421875" style="7" customWidth="1"/>
    <col min="8" max="8" width="8.421875" style="7" customWidth="1"/>
    <col min="9" max="9" width="9.7109375" style="7" customWidth="1"/>
    <col min="10" max="10" width="15.7109375" style="7" customWidth="1"/>
    <col min="11" max="16384" width="9.140625" style="7" customWidth="1"/>
  </cols>
  <sheetData>
    <row r="1" spans="1:239" ht="27" customHeight="1">
      <c r="A1" s="151" t="s">
        <v>27</v>
      </c>
      <c r="B1" s="152"/>
      <c r="C1" s="152"/>
      <c r="D1" s="152"/>
      <c r="E1" s="152"/>
      <c r="F1" s="152"/>
      <c r="G1" s="152"/>
      <c r="H1" s="152"/>
      <c r="I1" s="152"/>
      <c r="J1" s="152"/>
      <c r="K1" s="16"/>
      <c r="L1" s="16"/>
      <c r="M1" s="17"/>
      <c r="N1" s="17"/>
      <c r="O1" s="17"/>
      <c r="P1" s="17"/>
      <c r="Q1" s="13"/>
      <c r="R1" s="14"/>
      <c r="S1" s="14"/>
      <c r="T1" s="14"/>
      <c r="U1" s="14"/>
      <c r="V1" s="14"/>
      <c r="W1" s="14"/>
      <c r="X1" s="14"/>
      <c r="Y1" s="14"/>
      <c r="Z1" s="14"/>
      <c r="AA1" s="15"/>
      <c r="AB1" s="15"/>
      <c r="AC1" s="12"/>
      <c r="AD1" s="12"/>
      <c r="AE1" s="12"/>
      <c r="AF1" s="12"/>
      <c r="AG1" s="13"/>
      <c r="AH1" s="14"/>
      <c r="AI1" s="14"/>
      <c r="AJ1" s="14"/>
      <c r="AK1" s="14"/>
      <c r="AL1" s="14"/>
      <c r="AM1" s="14"/>
      <c r="AN1" s="14"/>
      <c r="AO1" s="14"/>
      <c r="AP1" s="14"/>
      <c r="AQ1" s="15"/>
      <c r="AR1" s="15"/>
      <c r="AS1" s="12"/>
      <c r="AT1" s="12"/>
      <c r="AU1" s="12"/>
      <c r="AV1" s="12"/>
      <c r="AW1" s="13"/>
      <c r="AX1" s="14"/>
      <c r="AY1" s="14"/>
      <c r="AZ1" s="14"/>
      <c r="BA1" s="14"/>
      <c r="BB1" s="14"/>
      <c r="BC1" s="14"/>
      <c r="BD1" s="14"/>
      <c r="BE1" s="14"/>
      <c r="BF1" s="14"/>
      <c r="BG1" s="15"/>
      <c r="BH1" s="15"/>
      <c r="BI1" s="12"/>
      <c r="BJ1" s="12"/>
      <c r="BK1" s="12"/>
      <c r="BL1" s="12"/>
      <c r="BM1" s="13"/>
      <c r="BN1" s="14"/>
      <c r="BO1" s="14"/>
      <c r="BP1" s="14"/>
      <c r="BQ1" s="14"/>
      <c r="BR1" s="14"/>
      <c r="BS1" s="14"/>
      <c r="BT1" s="14"/>
      <c r="BU1" s="14"/>
      <c r="BV1" s="14"/>
      <c r="BW1" s="15"/>
      <c r="BX1" s="15"/>
      <c r="BY1" s="12"/>
      <c r="BZ1" s="12"/>
      <c r="CA1" s="12"/>
      <c r="CB1" s="12"/>
      <c r="CC1" s="13"/>
      <c r="CD1" s="14"/>
      <c r="CE1" s="14"/>
      <c r="CF1" s="14"/>
      <c r="CG1" s="14"/>
      <c r="CH1" s="14"/>
      <c r="CI1" s="14"/>
      <c r="CJ1" s="14"/>
      <c r="CK1" s="14"/>
      <c r="CL1" s="14"/>
      <c r="CM1" s="15"/>
      <c r="CN1" s="15"/>
      <c r="CO1" s="12"/>
      <c r="CP1" s="12"/>
      <c r="CQ1" s="12"/>
      <c r="CR1" s="12"/>
      <c r="CS1" s="13"/>
      <c r="CT1" s="14"/>
      <c r="CU1" s="14"/>
      <c r="CV1" s="14"/>
      <c r="CW1" s="14"/>
      <c r="CX1" s="14"/>
      <c r="CY1" s="14"/>
      <c r="CZ1" s="14"/>
      <c r="DA1" s="14"/>
      <c r="DB1" s="14"/>
      <c r="DC1" s="15"/>
      <c r="DD1" s="15"/>
      <c r="DE1" s="12"/>
      <c r="DF1" s="12"/>
      <c r="DG1" s="12"/>
      <c r="DH1" s="12"/>
      <c r="DI1" s="13"/>
      <c r="DJ1" s="14"/>
      <c r="DK1" s="14"/>
      <c r="DL1" s="14"/>
      <c r="DM1" s="14"/>
      <c r="DN1" s="14"/>
      <c r="DO1" s="14"/>
      <c r="DP1" s="14"/>
      <c r="DQ1" s="14"/>
      <c r="DR1" s="14"/>
      <c r="DS1" s="15"/>
      <c r="DT1" s="15"/>
      <c r="DU1" s="12"/>
      <c r="DV1" s="12"/>
      <c r="DW1" s="12"/>
      <c r="DX1" s="12"/>
      <c r="DY1" s="13"/>
      <c r="DZ1" s="14"/>
      <c r="EA1" s="14"/>
      <c r="EB1" s="14"/>
      <c r="EC1" s="14"/>
      <c r="ED1" s="14"/>
      <c r="EE1" s="14"/>
      <c r="EF1" s="14"/>
      <c r="EG1" s="14"/>
      <c r="EH1" s="14"/>
      <c r="EI1" s="15"/>
      <c r="EJ1" s="15"/>
      <c r="EK1" s="12"/>
      <c r="EL1" s="12"/>
      <c r="EM1" s="12"/>
      <c r="EN1" s="12"/>
      <c r="EO1" s="13"/>
      <c r="EP1" s="14"/>
      <c r="EQ1" s="14"/>
      <c r="ER1" s="14"/>
      <c r="ES1" s="14"/>
      <c r="ET1" s="14"/>
      <c r="EU1" s="14"/>
      <c r="EV1" s="14"/>
      <c r="EW1" s="14"/>
      <c r="EX1" s="14"/>
      <c r="EY1" s="15"/>
      <c r="EZ1" s="15"/>
      <c r="FA1" s="12"/>
      <c r="FB1" s="12"/>
      <c r="FC1" s="12"/>
      <c r="FD1" s="12"/>
      <c r="FE1" s="13"/>
      <c r="FF1" s="14"/>
      <c r="FG1" s="14"/>
      <c r="FH1" s="14"/>
      <c r="FI1" s="14"/>
      <c r="FJ1" s="14"/>
      <c r="FK1" s="14"/>
      <c r="FL1" s="14"/>
      <c r="FM1" s="14"/>
      <c r="FN1" s="14"/>
      <c r="FO1" s="15"/>
      <c r="FP1" s="15"/>
      <c r="FQ1" s="12"/>
      <c r="FR1" s="12"/>
      <c r="FS1" s="12"/>
      <c r="FT1" s="12"/>
      <c r="FU1" s="13"/>
      <c r="FV1" s="14"/>
      <c r="FW1" s="14"/>
      <c r="FX1" s="14"/>
      <c r="FY1" s="14"/>
      <c r="FZ1" s="14"/>
      <c r="GA1" s="14"/>
      <c r="GB1" s="14"/>
      <c r="GC1" s="14"/>
      <c r="GD1" s="14"/>
      <c r="GE1" s="15"/>
      <c r="GF1" s="15"/>
      <c r="GG1" s="12"/>
      <c r="GH1" s="12"/>
      <c r="GI1" s="12"/>
      <c r="GJ1" s="12"/>
      <c r="GK1" s="13"/>
      <c r="GL1" s="14"/>
      <c r="GM1" s="14"/>
      <c r="GN1" s="14"/>
      <c r="GO1" s="14"/>
      <c r="GP1" s="14"/>
      <c r="GQ1" s="14"/>
      <c r="GR1" s="14"/>
      <c r="GS1" s="14"/>
      <c r="GT1" s="14"/>
      <c r="GU1" s="15"/>
      <c r="GV1" s="15"/>
      <c r="GW1" s="12"/>
      <c r="GX1" s="12"/>
      <c r="GY1" s="12"/>
      <c r="GZ1" s="12"/>
      <c r="HA1" s="13"/>
      <c r="HB1" s="14"/>
      <c r="HC1" s="14"/>
      <c r="HD1" s="14"/>
      <c r="HE1" s="14"/>
      <c r="HF1" s="14"/>
      <c r="HG1" s="14"/>
      <c r="HH1" s="14"/>
      <c r="HI1" s="14"/>
      <c r="HJ1" s="14"/>
      <c r="HK1" s="15"/>
      <c r="HL1" s="15"/>
      <c r="HM1" s="12"/>
      <c r="HN1" s="12"/>
      <c r="HO1" s="12"/>
      <c r="HP1" s="12"/>
      <c r="HQ1" s="13"/>
      <c r="HR1" s="14"/>
      <c r="HS1" s="14"/>
      <c r="HT1" s="14"/>
      <c r="HU1" s="14"/>
      <c r="HV1" s="14"/>
      <c r="HW1" s="14"/>
      <c r="HX1" s="14"/>
      <c r="HY1" s="14"/>
      <c r="HZ1" s="14"/>
      <c r="IA1" s="15"/>
      <c r="IB1" s="15"/>
      <c r="IC1" s="12"/>
      <c r="ID1" s="12"/>
      <c r="IE1" s="12"/>
    </row>
    <row r="2" spans="1:239" ht="20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6"/>
      <c r="L2" s="16"/>
      <c r="M2" s="17"/>
      <c r="N2" s="17"/>
      <c r="O2" s="17"/>
      <c r="P2" s="17"/>
      <c r="Q2" s="13"/>
      <c r="R2" s="14"/>
      <c r="S2" s="14"/>
      <c r="T2" s="14"/>
      <c r="U2" s="14"/>
      <c r="V2" s="14"/>
      <c r="W2" s="14"/>
      <c r="X2" s="14"/>
      <c r="Y2" s="14"/>
      <c r="Z2" s="14"/>
      <c r="AA2" s="15"/>
      <c r="AB2" s="15"/>
      <c r="AC2" s="12"/>
      <c r="AD2" s="12"/>
      <c r="AE2" s="12"/>
      <c r="AF2" s="12"/>
      <c r="AG2" s="13"/>
      <c r="AH2" s="14"/>
      <c r="AI2" s="14"/>
      <c r="AJ2" s="14"/>
      <c r="AK2" s="14"/>
      <c r="AL2" s="14"/>
      <c r="AM2" s="14"/>
      <c r="AN2" s="14"/>
      <c r="AO2" s="14"/>
      <c r="AP2" s="14"/>
      <c r="AQ2" s="15"/>
      <c r="AR2" s="15"/>
      <c r="AS2" s="12"/>
      <c r="AT2" s="12"/>
      <c r="AU2" s="12"/>
      <c r="AV2" s="12"/>
      <c r="AW2" s="13"/>
      <c r="AX2" s="14"/>
      <c r="AY2" s="14"/>
      <c r="AZ2" s="14"/>
      <c r="BA2" s="14"/>
      <c r="BB2" s="14"/>
      <c r="BC2" s="14"/>
      <c r="BD2" s="14"/>
      <c r="BE2" s="14"/>
      <c r="BF2" s="14"/>
      <c r="BG2" s="15"/>
      <c r="BH2" s="15"/>
      <c r="BI2" s="12"/>
      <c r="BJ2" s="12"/>
      <c r="BK2" s="12"/>
      <c r="BL2" s="12"/>
      <c r="BM2" s="13"/>
      <c r="BN2" s="14"/>
      <c r="BO2" s="14"/>
      <c r="BP2" s="14"/>
      <c r="BQ2" s="14"/>
      <c r="BR2" s="14"/>
      <c r="BS2" s="14"/>
      <c r="BT2" s="14"/>
      <c r="BU2" s="14"/>
      <c r="BV2" s="14"/>
      <c r="BW2" s="15"/>
      <c r="BX2" s="15"/>
      <c r="BY2" s="12"/>
      <c r="BZ2" s="12"/>
      <c r="CA2" s="12"/>
      <c r="CB2" s="12"/>
      <c r="CC2" s="13"/>
      <c r="CD2" s="14"/>
      <c r="CE2" s="14"/>
      <c r="CF2" s="14"/>
      <c r="CG2" s="14"/>
      <c r="CH2" s="14"/>
      <c r="CI2" s="14"/>
      <c r="CJ2" s="14"/>
      <c r="CK2" s="14"/>
      <c r="CL2" s="14"/>
      <c r="CM2" s="15"/>
      <c r="CN2" s="15"/>
      <c r="CO2" s="12"/>
      <c r="CP2" s="12"/>
      <c r="CQ2" s="12"/>
      <c r="CR2" s="12"/>
      <c r="CS2" s="13"/>
      <c r="CT2" s="14"/>
      <c r="CU2" s="14"/>
      <c r="CV2" s="14"/>
      <c r="CW2" s="14"/>
      <c r="CX2" s="14"/>
      <c r="CY2" s="14"/>
      <c r="CZ2" s="14"/>
      <c r="DA2" s="14"/>
      <c r="DB2" s="14"/>
      <c r="DC2" s="15"/>
      <c r="DD2" s="15"/>
      <c r="DE2" s="12"/>
      <c r="DF2" s="12"/>
      <c r="DG2" s="12"/>
      <c r="DH2" s="12"/>
      <c r="DI2" s="13"/>
      <c r="DJ2" s="14"/>
      <c r="DK2" s="14"/>
      <c r="DL2" s="14"/>
      <c r="DM2" s="14"/>
      <c r="DN2" s="14"/>
      <c r="DO2" s="14"/>
      <c r="DP2" s="14"/>
      <c r="DQ2" s="14"/>
      <c r="DR2" s="14"/>
      <c r="DS2" s="15"/>
      <c r="DT2" s="15"/>
      <c r="DU2" s="12"/>
      <c r="DV2" s="12"/>
      <c r="DW2" s="12"/>
      <c r="DX2" s="12"/>
      <c r="DY2" s="13"/>
      <c r="DZ2" s="14"/>
      <c r="EA2" s="14"/>
      <c r="EB2" s="14"/>
      <c r="EC2" s="14"/>
      <c r="ED2" s="14"/>
      <c r="EE2" s="14"/>
      <c r="EF2" s="14"/>
      <c r="EG2" s="14"/>
      <c r="EH2" s="14"/>
      <c r="EI2" s="15"/>
      <c r="EJ2" s="15"/>
      <c r="EK2" s="12"/>
      <c r="EL2" s="12"/>
      <c r="EM2" s="12"/>
      <c r="EN2" s="12"/>
      <c r="EO2" s="13"/>
      <c r="EP2" s="14"/>
      <c r="EQ2" s="14"/>
      <c r="ER2" s="14"/>
      <c r="ES2" s="14"/>
      <c r="ET2" s="14"/>
      <c r="EU2" s="14"/>
      <c r="EV2" s="14"/>
      <c r="EW2" s="14"/>
      <c r="EX2" s="14"/>
      <c r="EY2" s="15"/>
      <c r="EZ2" s="15"/>
      <c r="FA2" s="12"/>
      <c r="FB2" s="12"/>
      <c r="FC2" s="12"/>
      <c r="FD2" s="12"/>
      <c r="FE2" s="13"/>
      <c r="FF2" s="14"/>
      <c r="FG2" s="14"/>
      <c r="FH2" s="14"/>
      <c r="FI2" s="14"/>
      <c r="FJ2" s="14"/>
      <c r="FK2" s="14"/>
      <c r="FL2" s="14"/>
      <c r="FM2" s="14"/>
      <c r="FN2" s="14"/>
      <c r="FO2" s="15"/>
      <c r="FP2" s="15"/>
      <c r="FQ2" s="12"/>
      <c r="FR2" s="12"/>
      <c r="FS2" s="12"/>
      <c r="FT2" s="12"/>
      <c r="FU2" s="13"/>
      <c r="FV2" s="14"/>
      <c r="FW2" s="14"/>
      <c r="FX2" s="14"/>
      <c r="FY2" s="14"/>
      <c r="FZ2" s="14"/>
      <c r="GA2" s="14"/>
      <c r="GB2" s="14"/>
      <c r="GC2" s="14"/>
      <c r="GD2" s="14"/>
      <c r="GE2" s="15"/>
      <c r="GF2" s="15"/>
      <c r="GG2" s="12"/>
      <c r="GH2" s="12"/>
      <c r="GI2" s="12"/>
      <c r="GJ2" s="12"/>
      <c r="GK2" s="13"/>
      <c r="GL2" s="14"/>
      <c r="GM2" s="14"/>
      <c r="GN2" s="14"/>
      <c r="GO2" s="14"/>
      <c r="GP2" s="14"/>
      <c r="GQ2" s="14"/>
      <c r="GR2" s="14"/>
      <c r="GS2" s="14"/>
      <c r="GT2" s="14"/>
      <c r="GU2" s="15"/>
      <c r="GV2" s="15"/>
      <c r="GW2" s="12"/>
      <c r="GX2" s="12"/>
      <c r="GY2" s="12"/>
      <c r="GZ2" s="12"/>
      <c r="HA2" s="13"/>
      <c r="HB2" s="14"/>
      <c r="HC2" s="14"/>
      <c r="HD2" s="14"/>
      <c r="HE2" s="14"/>
      <c r="HF2" s="14"/>
      <c r="HG2" s="14"/>
      <c r="HH2" s="14"/>
      <c r="HI2" s="14"/>
      <c r="HJ2" s="14"/>
      <c r="HK2" s="15"/>
      <c r="HL2" s="15"/>
      <c r="HM2" s="12"/>
      <c r="HN2" s="12"/>
      <c r="HO2" s="12"/>
      <c r="HP2" s="12"/>
      <c r="HQ2" s="13"/>
      <c r="HR2" s="14"/>
      <c r="HS2" s="14"/>
      <c r="HT2" s="14"/>
      <c r="HU2" s="14"/>
      <c r="HV2" s="14"/>
      <c r="HW2" s="14"/>
      <c r="HX2" s="14"/>
      <c r="HY2" s="14"/>
      <c r="HZ2" s="14"/>
      <c r="IA2" s="15"/>
      <c r="IB2" s="15"/>
      <c r="IC2" s="12"/>
      <c r="ID2" s="12"/>
      <c r="IE2" s="12"/>
    </row>
    <row r="3" spans="1:10" ht="24.75" customHeight="1">
      <c r="A3" s="153" t="s">
        <v>94</v>
      </c>
      <c r="B3" s="154"/>
      <c r="C3" s="154"/>
      <c r="D3" s="155"/>
      <c r="E3" s="168" t="s">
        <v>91</v>
      </c>
      <c r="F3" s="169"/>
      <c r="G3" s="158" t="s">
        <v>90</v>
      </c>
      <c r="H3" s="159"/>
      <c r="I3" s="160" t="s">
        <v>0</v>
      </c>
      <c r="J3" s="161"/>
    </row>
    <row r="4" spans="1:10" ht="72.75" customHeight="1" thickBot="1">
      <c r="A4" s="40" t="s">
        <v>10</v>
      </c>
      <c r="B4" s="40" t="s">
        <v>11</v>
      </c>
      <c r="C4" s="30" t="s">
        <v>5</v>
      </c>
      <c r="D4" s="54" t="s">
        <v>6</v>
      </c>
      <c r="E4" s="98" t="s">
        <v>92</v>
      </c>
      <c r="F4" s="99" t="s">
        <v>93</v>
      </c>
      <c r="G4" s="100" t="s">
        <v>83</v>
      </c>
      <c r="H4" s="101" t="s">
        <v>84</v>
      </c>
      <c r="I4" s="102" t="s">
        <v>14</v>
      </c>
      <c r="J4" s="102" t="s">
        <v>85</v>
      </c>
    </row>
    <row r="5" spans="1:10" ht="21.75" customHeight="1" thickBot="1" thickTop="1">
      <c r="A5" s="41">
        <v>1</v>
      </c>
      <c r="B5" s="46" t="s">
        <v>38</v>
      </c>
      <c r="C5" s="51" t="s">
        <v>19</v>
      </c>
      <c r="D5" s="72">
        <v>7</v>
      </c>
      <c r="E5" s="93">
        <v>21</v>
      </c>
      <c r="F5" s="94">
        <f aca="true" t="shared" si="0" ref="F5:F35">E5*D5</f>
        <v>147</v>
      </c>
      <c r="G5" s="95">
        <v>21</v>
      </c>
      <c r="H5" s="97">
        <f>G5*D5</f>
        <v>147</v>
      </c>
      <c r="I5" s="103">
        <f>E5+G5</f>
        <v>42</v>
      </c>
      <c r="J5" s="97">
        <f>I5*D5</f>
        <v>294</v>
      </c>
    </row>
    <row r="6" spans="1:10" ht="20.25" customHeight="1" thickBot="1" thickTop="1">
      <c r="A6" s="41">
        <v>2</v>
      </c>
      <c r="B6" s="74" t="s">
        <v>39</v>
      </c>
      <c r="C6" s="52" t="s">
        <v>19</v>
      </c>
      <c r="D6" s="72">
        <v>7</v>
      </c>
      <c r="E6" s="93">
        <v>28</v>
      </c>
      <c r="F6" s="94">
        <f t="shared" si="0"/>
        <v>196</v>
      </c>
      <c r="G6" s="95">
        <v>28</v>
      </c>
      <c r="H6" s="97">
        <f aca="true" t="shared" si="1" ref="H6:H35">G6*D6</f>
        <v>196</v>
      </c>
      <c r="I6" s="103">
        <f aca="true" t="shared" si="2" ref="I6:I35">E6+G6</f>
        <v>56</v>
      </c>
      <c r="J6" s="97">
        <f aca="true" t="shared" si="3" ref="J6:J35">I6*D6</f>
        <v>392</v>
      </c>
    </row>
    <row r="7" spans="1:10" ht="28.5" customHeight="1" thickBot="1" thickTop="1">
      <c r="A7" s="41">
        <v>3</v>
      </c>
      <c r="B7" s="74" t="s">
        <v>45</v>
      </c>
      <c r="C7" s="52" t="s">
        <v>19</v>
      </c>
      <c r="D7" s="72">
        <v>7</v>
      </c>
      <c r="E7" s="93">
        <v>10</v>
      </c>
      <c r="F7" s="94">
        <f t="shared" si="0"/>
        <v>70</v>
      </c>
      <c r="G7" s="95">
        <v>10</v>
      </c>
      <c r="H7" s="97">
        <f t="shared" si="1"/>
        <v>70</v>
      </c>
      <c r="I7" s="103">
        <f t="shared" si="2"/>
        <v>20</v>
      </c>
      <c r="J7" s="97">
        <f t="shared" si="3"/>
        <v>140</v>
      </c>
    </row>
    <row r="8" spans="1:10" ht="39.75" customHeight="1" thickBot="1" thickTop="1">
      <c r="A8" s="41">
        <v>4</v>
      </c>
      <c r="B8" s="74" t="s">
        <v>66</v>
      </c>
      <c r="C8" s="51" t="s">
        <v>23</v>
      </c>
      <c r="D8" s="72">
        <v>22</v>
      </c>
      <c r="E8" s="93">
        <v>6</v>
      </c>
      <c r="F8" s="94">
        <f t="shared" si="0"/>
        <v>132</v>
      </c>
      <c r="G8" s="95">
        <v>6</v>
      </c>
      <c r="H8" s="97">
        <f t="shared" si="1"/>
        <v>132</v>
      </c>
      <c r="I8" s="103">
        <f t="shared" si="2"/>
        <v>12</v>
      </c>
      <c r="J8" s="97">
        <f t="shared" si="3"/>
        <v>264</v>
      </c>
    </row>
    <row r="9" spans="1:10" ht="13.5" customHeight="1" thickTop="1">
      <c r="A9" s="41">
        <v>5</v>
      </c>
      <c r="B9" s="44" t="s">
        <v>40</v>
      </c>
      <c r="C9" s="51" t="s">
        <v>13</v>
      </c>
      <c r="D9" s="72">
        <v>4.8</v>
      </c>
      <c r="E9" s="93">
        <v>10</v>
      </c>
      <c r="F9" s="94">
        <f t="shared" si="0"/>
        <v>48</v>
      </c>
      <c r="G9" s="95">
        <v>10</v>
      </c>
      <c r="H9" s="97">
        <f t="shared" si="1"/>
        <v>48</v>
      </c>
      <c r="I9" s="103">
        <f t="shared" si="2"/>
        <v>20</v>
      </c>
      <c r="J9" s="97">
        <f t="shared" si="3"/>
        <v>96</v>
      </c>
    </row>
    <row r="10" spans="1:10" ht="25.5">
      <c r="A10" s="41">
        <v>6</v>
      </c>
      <c r="B10" s="46" t="s">
        <v>41</v>
      </c>
      <c r="C10" s="51" t="s">
        <v>13</v>
      </c>
      <c r="D10" s="72">
        <v>0.33</v>
      </c>
      <c r="E10" s="93">
        <v>600</v>
      </c>
      <c r="F10" s="94">
        <f t="shared" si="0"/>
        <v>198</v>
      </c>
      <c r="G10" s="95">
        <v>600</v>
      </c>
      <c r="H10" s="97">
        <f t="shared" si="1"/>
        <v>198</v>
      </c>
      <c r="I10" s="103">
        <f t="shared" si="2"/>
        <v>1200</v>
      </c>
      <c r="J10" s="97">
        <f t="shared" si="3"/>
        <v>396</v>
      </c>
    </row>
    <row r="11" spans="1:10" ht="25.5">
      <c r="A11" s="41">
        <v>7</v>
      </c>
      <c r="B11" s="44" t="s">
        <v>59</v>
      </c>
      <c r="C11" s="51" t="s">
        <v>13</v>
      </c>
      <c r="D11" s="72">
        <v>0.45</v>
      </c>
      <c r="E11" s="93">
        <v>600</v>
      </c>
      <c r="F11" s="94">
        <f t="shared" si="0"/>
        <v>270</v>
      </c>
      <c r="G11" s="95">
        <v>600</v>
      </c>
      <c r="H11" s="97">
        <f t="shared" si="1"/>
        <v>270</v>
      </c>
      <c r="I11" s="103">
        <f t="shared" si="2"/>
        <v>1200</v>
      </c>
      <c r="J11" s="97">
        <f t="shared" si="3"/>
        <v>540</v>
      </c>
    </row>
    <row r="12" spans="1:10" ht="25.5">
      <c r="A12" s="41">
        <v>8</v>
      </c>
      <c r="B12" s="45" t="s">
        <v>69</v>
      </c>
      <c r="C12" s="52" t="s">
        <v>23</v>
      </c>
      <c r="D12" s="72">
        <v>6</v>
      </c>
      <c r="E12" s="93">
        <v>10</v>
      </c>
      <c r="F12" s="94">
        <f t="shared" si="0"/>
        <v>60</v>
      </c>
      <c r="G12" s="95">
        <v>10</v>
      </c>
      <c r="H12" s="97">
        <f t="shared" si="1"/>
        <v>60</v>
      </c>
      <c r="I12" s="103">
        <f t="shared" si="2"/>
        <v>20</v>
      </c>
      <c r="J12" s="97">
        <f t="shared" si="3"/>
        <v>120</v>
      </c>
    </row>
    <row r="13" spans="1:10" ht="27.75" customHeight="1">
      <c r="A13" s="41">
        <v>9</v>
      </c>
      <c r="B13" s="75" t="s">
        <v>76</v>
      </c>
      <c r="C13" s="52" t="s">
        <v>12</v>
      </c>
      <c r="D13" s="72">
        <v>0.4</v>
      </c>
      <c r="E13" s="93">
        <v>700</v>
      </c>
      <c r="F13" s="94">
        <f t="shared" si="0"/>
        <v>280</v>
      </c>
      <c r="G13" s="95">
        <v>700</v>
      </c>
      <c r="H13" s="97">
        <f t="shared" si="1"/>
        <v>280</v>
      </c>
      <c r="I13" s="103">
        <f t="shared" si="2"/>
        <v>1400</v>
      </c>
      <c r="J13" s="97">
        <f t="shared" si="3"/>
        <v>560</v>
      </c>
    </row>
    <row r="14" spans="1:10" ht="18.75" customHeight="1">
      <c r="A14" s="41">
        <v>10</v>
      </c>
      <c r="B14" s="44" t="s">
        <v>47</v>
      </c>
      <c r="C14" s="52" t="s">
        <v>13</v>
      </c>
      <c r="D14" s="72">
        <v>2</v>
      </c>
      <c r="E14" s="93">
        <v>25</v>
      </c>
      <c r="F14" s="94">
        <f t="shared" si="0"/>
        <v>50</v>
      </c>
      <c r="G14" s="95">
        <v>25</v>
      </c>
      <c r="H14" s="97">
        <f t="shared" si="1"/>
        <v>50</v>
      </c>
      <c r="I14" s="103">
        <f t="shared" si="2"/>
        <v>50</v>
      </c>
      <c r="J14" s="97">
        <f t="shared" si="3"/>
        <v>100</v>
      </c>
    </row>
    <row r="15" spans="1:10" s="8" customFormat="1" ht="24.75" customHeight="1">
      <c r="A15" s="55">
        <v>11</v>
      </c>
      <c r="B15" s="46" t="s">
        <v>48</v>
      </c>
      <c r="C15" s="52" t="s">
        <v>13</v>
      </c>
      <c r="D15" s="72">
        <v>2</v>
      </c>
      <c r="E15" s="93">
        <v>17</v>
      </c>
      <c r="F15" s="94">
        <f t="shared" si="0"/>
        <v>34</v>
      </c>
      <c r="G15" s="96">
        <v>17</v>
      </c>
      <c r="H15" s="97">
        <f t="shared" si="1"/>
        <v>34</v>
      </c>
      <c r="I15" s="103">
        <f t="shared" si="2"/>
        <v>34</v>
      </c>
      <c r="J15" s="97">
        <f t="shared" si="3"/>
        <v>68</v>
      </c>
    </row>
    <row r="16" spans="1:10" ht="18.75" customHeight="1">
      <c r="A16" s="41">
        <v>12</v>
      </c>
      <c r="B16" s="44" t="s">
        <v>49</v>
      </c>
      <c r="C16" s="52" t="s">
        <v>13</v>
      </c>
      <c r="D16" s="72">
        <v>2</v>
      </c>
      <c r="E16" s="93">
        <v>5</v>
      </c>
      <c r="F16" s="94">
        <f t="shared" si="0"/>
        <v>10</v>
      </c>
      <c r="G16" s="95">
        <v>5</v>
      </c>
      <c r="H16" s="97">
        <f t="shared" si="1"/>
        <v>10</v>
      </c>
      <c r="I16" s="103">
        <f t="shared" si="2"/>
        <v>10</v>
      </c>
      <c r="J16" s="97">
        <f t="shared" si="3"/>
        <v>20</v>
      </c>
    </row>
    <row r="17" spans="1:10" ht="15">
      <c r="A17" s="41">
        <v>13</v>
      </c>
      <c r="B17" s="44" t="s">
        <v>50</v>
      </c>
      <c r="C17" s="52" t="s">
        <v>13</v>
      </c>
      <c r="D17" s="72">
        <v>2</v>
      </c>
      <c r="E17" s="93">
        <v>10</v>
      </c>
      <c r="F17" s="94">
        <f t="shared" si="0"/>
        <v>20</v>
      </c>
      <c r="G17" s="95">
        <v>10</v>
      </c>
      <c r="H17" s="97">
        <f t="shared" si="1"/>
        <v>20</v>
      </c>
      <c r="I17" s="103">
        <f t="shared" si="2"/>
        <v>20</v>
      </c>
      <c r="J17" s="97">
        <f t="shared" si="3"/>
        <v>40</v>
      </c>
    </row>
    <row r="18" spans="1:10" ht="19.5" customHeight="1">
      <c r="A18" s="41">
        <v>14</v>
      </c>
      <c r="B18" s="44" t="s">
        <v>51</v>
      </c>
      <c r="C18" s="52" t="s">
        <v>13</v>
      </c>
      <c r="D18" s="72">
        <v>0.85</v>
      </c>
      <c r="E18" s="93">
        <v>50</v>
      </c>
      <c r="F18" s="94">
        <f t="shared" si="0"/>
        <v>42.5</v>
      </c>
      <c r="G18" s="95">
        <v>50</v>
      </c>
      <c r="H18" s="97">
        <f t="shared" si="1"/>
        <v>42.5</v>
      </c>
      <c r="I18" s="103">
        <f t="shared" si="2"/>
        <v>100</v>
      </c>
      <c r="J18" s="97">
        <f t="shared" si="3"/>
        <v>85</v>
      </c>
    </row>
    <row r="19" spans="1:10" ht="19.5" customHeight="1">
      <c r="A19" s="41">
        <v>15</v>
      </c>
      <c r="B19" s="44" t="s">
        <v>52</v>
      </c>
      <c r="C19" s="52" t="s">
        <v>13</v>
      </c>
      <c r="D19" s="72">
        <v>0.85</v>
      </c>
      <c r="E19" s="93">
        <v>50</v>
      </c>
      <c r="F19" s="94">
        <f t="shared" si="0"/>
        <v>42.5</v>
      </c>
      <c r="G19" s="95">
        <v>50</v>
      </c>
      <c r="H19" s="97">
        <f t="shared" si="1"/>
        <v>42.5</v>
      </c>
      <c r="I19" s="103">
        <f t="shared" si="2"/>
        <v>100</v>
      </c>
      <c r="J19" s="97">
        <f t="shared" si="3"/>
        <v>85</v>
      </c>
    </row>
    <row r="20" spans="1:10" ht="25.5">
      <c r="A20" s="41">
        <v>16</v>
      </c>
      <c r="B20" s="44" t="s">
        <v>74</v>
      </c>
      <c r="C20" s="52" t="s">
        <v>13</v>
      </c>
      <c r="D20" s="72">
        <v>0.85</v>
      </c>
      <c r="E20" s="93">
        <v>50</v>
      </c>
      <c r="F20" s="94">
        <f t="shared" si="0"/>
        <v>42.5</v>
      </c>
      <c r="G20" s="95">
        <v>50</v>
      </c>
      <c r="H20" s="97">
        <f t="shared" si="1"/>
        <v>42.5</v>
      </c>
      <c r="I20" s="103">
        <f t="shared" si="2"/>
        <v>100</v>
      </c>
      <c r="J20" s="97">
        <f t="shared" si="3"/>
        <v>85</v>
      </c>
    </row>
    <row r="21" spans="1:10" ht="25.5">
      <c r="A21" s="41">
        <v>17</v>
      </c>
      <c r="B21" s="46" t="s">
        <v>77</v>
      </c>
      <c r="C21" s="52" t="s">
        <v>23</v>
      </c>
      <c r="D21" s="72">
        <v>15.5</v>
      </c>
      <c r="E21" s="93">
        <v>6</v>
      </c>
      <c r="F21" s="94">
        <f t="shared" si="0"/>
        <v>93</v>
      </c>
      <c r="G21" s="95">
        <v>6</v>
      </c>
      <c r="H21" s="97">
        <f t="shared" si="1"/>
        <v>93</v>
      </c>
      <c r="I21" s="103">
        <f t="shared" si="2"/>
        <v>12</v>
      </c>
      <c r="J21" s="97">
        <f t="shared" si="3"/>
        <v>186</v>
      </c>
    </row>
    <row r="22" spans="1:10" ht="15">
      <c r="A22" s="41">
        <v>18</v>
      </c>
      <c r="B22" s="44" t="s">
        <v>55</v>
      </c>
      <c r="C22" s="52" t="s">
        <v>12</v>
      </c>
      <c r="D22" s="72">
        <v>45</v>
      </c>
      <c r="E22" s="93">
        <v>5</v>
      </c>
      <c r="F22" s="94">
        <f t="shared" si="0"/>
        <v>225</v>
      </c>
      <c r="G22" s="95">
        <v>5</v>
      </c>
      <c r="H22" s="97">
        <f t="shared" si="1"/>
        <v>225</v>
      </c>
      <c r="I22" s="103">
        <f t="shared" si="2"/>
        <v>10</v>
      </c>
      <c r="J22" s="97">
        <f t="shared" si="3"/>
        <v>450</v>
      </c>
    </row>
    <row r="23" spans="1:10" ht="15">
      <c r="A23" s="41">
        <v>19</v>
      </c>
      <c r="B23" s="44" t="s">
        <v>56</v>
      </c>
      <c r="C23" s="52" t="s">
        <v>12</v>
      </c>
      <c r="D23" s="72">
        <v>4</v>
      </c>
      <c r="E23" s="93">
        <v>10</v>
      </c>
      <c r="F23" s="94">
        <f t="shared" si="0"/>
        <v>40</v>
      </c>
      <c r="G23" s="95">
        <v>10</v>
      </c>
      <c r="H23" s="97">
        <f t="shared" si="1"/>
        <v>40</v>
      </c>
      <c r="I23" s="103">
        <f t="shared" si="2"/>
        <v>20</v>
      </c>
      <c r="J23" s="97">
        <f t="shared" si="3"/>
        <v>80</v>
      </c>
    </row>
    <row r="24" spans="1:10" ht="39.75" customHeight="1">
      <c r="A24" s="41">
        <v>20</v>
      </c>
      <c r="B24" s="44" t="s">
        <v>65</v>
      </c>
      <c r="C24" s="52" t="s">
        <v>12</v>
      </c>
      <c r="D24" s="72">
        <v>0.3</v>
      </c>
      <c r="E24" s="93">
        <v>160</v>
      </c>
      <c r="F24" s="94">
        <f t="shared" si="0"/>
        <v>48</v>
      </c>
      <c r="G24" s="95">
        <v>160</v>
      </c>
      <c r="H24" s="97">
        <f t="shared" si="1"/>
        <v>48</v>
      </c>
      <c r="I24" s="103">
        <f t="shared" si="2"/>
        <v>320</v>
      </c>
      <c r="J24" s="97">
        <f t="shared" si="3"/>
        <v>96</v>
      </c>
    </row>
    <row r="25" spans="1:10" ht="19.5" customHeight="1">
      <c r="A25" s="41">
        <v>21</v>
      </c>
      <c r="B25" s="44" t="s">
        <v>57</v>
      </c>
      <c r="C25" s="52" t="s">
        <v>12</v>
      </c>
      <c r="D25" s="72">
        <v>15.5</v>
      </c>
      <c r="E25" s="93">
        <v>3</v>
      </c>
      <c r="F25" s="94">
        <f t="shared" si="0"/>
        <v>46.5</v>
      </c>
      <c r="G25" s="95">
        <v>3</v>
      </c>
      <c r="H25" s="97">
        <f t="shared" si="1"/>
        <v>46.5</v>
      </c>
      <c r="I25" s="103">
        <f t="shared" si="2"/>
        <v>6</v>
      </c>
      <c r="J25" s="97">
        <f t="shared" si="3"/>
        <v>93</v>
      </c>
    </row>
    <row r="26" spans="1:10" ht="15.75" customHeight="1">
      <c r="A26" s="41">
        <v>22</v>
      </c>
      <c r="B26" s="46" t="s">
        <v>58</v>
      </c>
      <c r="C26" s="52" t="s">
        <v>12</v>
      </c>
      <c r="D26" s="72">
        <v>7.5</v>
      </c>
      <c r="E26" s="93">
        <v>10</v>
      </c>
      <c r="F26" s="94">
        <f t="shared" si="0"/>
        <v>75</v>
      </c>
      <c r="G26" s="95">
        <v>10</v>
      </c>
      <c r="H26" s="97">
        <f t="shared" si="1"/>
        <v>75</v>
      </c>
      <c r="I26" s="103">
        <f t="shared" si="2"/>
        <v>20</v>
      </c>
      <c r="J26" s="97">
        <f t="shared" si="3"/>
        <v>150</v>
      </c>
    </row>
    <row r="27" spans="1:10" ht="26.25" customHeight="1">
      <c r="A27" s="41">
        <v>23</v>
      </c>
      <c r="B27" s="46" t="s">
        <v>62</v>
      </c>
      <c r="C27" s="52" t="s">
        <v>12</v>
      </c>
      <c r="D27" s="72">
        <v>0.3</v>
      </c>
      <c r="E27" s="93">
        <v>500</v>
      </c>
      <c r="F27" s="94">
        <f t="shared" si="0"/>
        <v>150</v>
      </c>
      <c r="G27" s="95">
        <v>500</v>
      </c>
      <c r="H27" s="97">
        <f t="shared" si="1"/>
        <v>150</v>
      </c>
      <c r="I27" s="103">
        <f t="shared" si="2"/>
        <v>1000</v>
      </c>
      <c r="J27" s="97">
        <f t="shared" si="3"/>
        <v>300</v>
      </c>
    </row>
    <row r="28" spans="1:10" ht="17.25" customHeight="1">
      <c r="A28" s="41">
        <v>24</v>
      </c>
      <c r="B28" s="46" t="s">
        <v>63</v>
      </c>
      <c r="C28" s="52" t="s">
        <v>12</v>
      </c>
      <c r="D28" s="72">
        <v>8</v>
      </c>
      <c r="E28" s="93">
        <v>1</v>
      </c>
      <c r="F28" s="94">
        <f t="shared" si="0"/>
        <v>8</v>
      </c>
      <c r="G28" s="95">
        <v>1</v>
      </c>
      <c r="H28" s="97">
        <f t="shared" si="1"/>
        <v>8</v>
      </c>
      <c r="I28" s="103">
        <f t="shared" si="2"/>
        <v>2</v>
      </c>
      <c r="J28" s="97">
        <f t="shared" si="3"/>
        <v>16</v>
      </c>
    </row>
    <row r="29" spans="1:10" ht="42" customHeight="1">
      <c r="A29" s="41">
        <v>25</v>
      </c>
      <c r="B29" s="46" t="s">
        <v>64</v>
      </c>
      <c r="C29" s="52" t="s">
        <v>12</v>
      </c>
      <c r="D29" s="72">
        <v>15</v>
      </c>
      <c r="E29" s="93">
        <v>5</v>
      </c>
      <c r="F29" s="94">
        <f t="shared" si="0"/>
        <v>75</v>
      </c>
      <c r="G29" s="95">
        <v>5</v>
      </c>
      <c r="H29" s="97">
        <f t="shared" si="1"/>
        <v>75</v>
      </c>
      <c r="I29" s="103">
        <f t="shared" si="2"/>
        <v>10</v>
      </c>
      <c r="J29" s="97">
        <f t="shared" si="3"/>
        <v>150</v>
      </c>
    </row>
    <row r="30" spans="1:10" ht="17.25" customHeight="1">
      <c r="A30" s="41">
        <v>26</v>
      </c>
      <c r="B30" s="46" t="s">
        <v>67</v>
      </c>
      <c r="C30" s="52" t="s">
        <v>12</v>
      </c>
      <c r="D30" s="72">
        <v>20</v>
      </c>
      <c r="E30" s="93">
        <v>2</v>
      </c>
      <c r="F30" s="94">
        <f t="shared" si="0"/>
        <v>40</v>
      </c>
      <c r="G30" s="95">
        <v>2</v>
      </c>
      <c r="H30" s="97">
        <f t="shared" si="1"/>
        <v>40</v>
      </c>
      <c r="I30" s="103">
        <f t="shared" si="2"/>
        <v>4</v>
      </c>
      <c r="J30" s="97">
        <f t="shared" si="3"/>
        <v>80</v>
      </c>
    </row>
    <row r="31" spans="1:10" ht="17.25" customHeight="1">
      <c r="A31" s="41">
        <v>27</v>
      </c>
      <c r="B31" s="46" t="s">
        <v>68</v>
      </c>
      <c r="C31" s="52" t="s">
        <v>12</v>
      </c>
      <c r="D31" s="72">
        <v>23</v>
      </c>
      <c r="E31" s="93">
        <v>1</v>
      </c>
      <c r="F31" s="94">
        <f t="shared" si="0"/>
        <v>23</v>
      </c>
      <c r="G31" s="95">
        <v>1</v>
      </c>
      <c r="H31" s="97">
        <f t="shared" si="1"/>
        <v>23</v>
      </c>
      <c r="I31" s="103">
        <f t="shared" si="2"/>
        <v>2</v>
      </c>
      <c r="J31" s="97">
        <f t="shared" si="3"/>
        <v>46</v>
      </c>
    </row>
    <row r="32" spans="1:10" ht="27" customHeight="1">
      <c r="A32" s="41">
        <v>28</v>
      </c>
      <c r="B32" s="46" t="s">
        <v>71</v>
      </c>
      <c r="C32" s="52" t="s">
        <v>12</v>
      </c>
      <c r="D32" s="72">
        <v>25</v>
      </c>
      <c r="E32" s="93">
        <v>1</v>
      </c>
      <c r="F32" s="94">
        <f t="shared" si="0"/>
        <v>25</v>
      </c>
      <c r="G32" s="95">
        <v>1</v>
      </c>
      <c r="H32" s="97">
        <f t="shared" si="1"/>
        <v>25</v>
      </c>
      <c r="I32" s="103">
        <f t="shared" si="2"/>
        <v>2</v>
      </c>
      <c r="J32" s="97">
        <f t="shared" si="3"/>
        <v>50</v>
      </c>
    </row>
    <row r="33" spans="1:10" ht="25.5" customHeight="1">
      <c r="A33" s="41">
        <v>29</v>
      </c>
      <c r="B33" s="46" t="s">
        <v>72</v>
      </c>
      <c r="C33" s="52" t="s">
        <v>53</v>
      </c>
      <c r="D33" s="72">
        <v>15</v>
      </c>
      <c r="E33" s="93">
        <v>1</v>
      </c>
      <c r="F33" s="94">
        <f t="shared" si="0"/>
        <v>15</v>
      </c>
      <c r="G33" s="95">
        <v>1</v>
      </c>
      <c r="H33" s="97">
        <f t="shared" si="1"/>
        <v>15</v>
      </c>
      <c r="I33" s="103">
        <f t="shared" si="2"/>
        <v>2</v>
      </c>
      <c r="J33" s="97">
        <f t="shared" si="3"/>
        <v>30</v>
      </c>
    </row>
    <row r="34" spans="1:10" ht="41.25" customHeight="1">
      <c r="A34" s="41">
        <v>30</v>
      </c>
      <c r="B34" s="46" t="s">
        <v>73</v>
      </c>
      <c r="C34" s="52" t="s">
        <v>23</v>
      </c>
      <c r="D34" s="72">
        <v>3</v>
      </c>
      <c r="E34" s="93">
        <v>50</v>
      </c>
      <c r="F34" s="94">
        <f t="shared" si="0"/>
        <v>150</v>
      </c>
      <c r="G34" s="95">
        <v>50</v>
      </c>
      <c r="H34" s="97">
        <f t="shared" si="1"/>
        <v>150</v>
      </c>
      <c r="I34" s="103">
        <f t="shared" si="2"/>
        <v>100</v>
      </c>
      <c r="J34" s="97">
        <f t="shared" si="3"/>
        <v>300</v>
      </c>
    </row>
    <row r="35" spans="1:10" ht="17.25" customHeight="1">
      <c r="A35" s="41">
        <v>31</v>
      </c>
      <c r="B35" s="46" t="s">
        <v>75</v>
      </c>
      <c r="C35" s="52" t="s">
        <v>12</v>
      </c>
      <c r="D35" s="72">
        <v>45</v>
      </c>
      <c r="E35" s="93">
        <v>1</v>
      </c>
      <c r="F35" s="94">
        <f t="shared" si="0"/>
        <v>45</v>
      </c>
      <c r="G35" s="95">
        <v>1</v>
      </c>
      <c r="H35" s="97">
        <f t="shared" si="1"/>
        <v>45</v>
      </c>
      <c r="I35" s="103">
        <f t="shared" si="2"/>
        <v>2</v>
      </c>
      <c r="J35" s="97">
        <f t="shared" si="3"/>
        <v>90</v>
      </c>
    </row>
    <row r="36" spans="1:10" ht="15">
      <c r="A36" s="42"/>
      <c r="B36" s="47"/>
      <c r="C36" s="53"/>
      <c r="D36" s="58"/>
      <c r="E36" s="21"/>
      <c r="F36" s="162" t="s">
        <v>28</v>
      </c>
      <c r="G36" s="162"/>
      <c r="H36" s="162"/>
      <c r="I36" s="162"/>
      <c r="J36" s="105">
        <f>SUM(J5:J35)</f>
        <v>5402</v>
      </c>
    </row>
    <row r="37" spans="1:10" ht="15" customHeight="1">
      <c r="A37" s="22"/>
      <c r="B37" s="104"/>
      <c r="C37" s="48"/>
      <c r="D37" s="48"/>
      <c r="E37" s="23"/>
      <c r="F37" s="163" t="s">
        <v>29</v>
      </c>
      <c r="G37" s="163"/>
      <c r="H37" s="163"/>
      <c r="I37" s="163"/>
      <c r="J37" s="105">
        <f>J36*24%</f>
        <v>1296.48</v>
      </c>
    </row>
    <row r="38" spans="1:10" ht="14.25" customHeight="1">
      <c r="A38" s="22"/>
      <c r="B38" s="49"/>
      <c r="C38" s="49"/>
      <c r="D38" s="49"/>
      <c r="E38" s="24"/>
      <c r="F38" s="164" t="s">
        <v>30</v>
      </c>
      <c r="G38" s="164"/>
      <c r="H38" s="164"/>
      <c r="I38" s="164"/>
      <c r="J38" s="105">
        <f>SUM(J36:J37)</f>
        <v>6698.48</v>
      </c>
    </row>
    <row r="39" spans="1:10" ht="14.25" customHeight="1">
      <c r="A39" s="22"/>
      <c r="B39" s="49"/>
      <c r="C39" s="49"/>
      <c r="D39" s="49"/>
      <c r="E39" s="24"/>
      <c r="F39" s="108"/>
      <c r="G39" s="108"/>
      <c r="H39" s="108"/>
      <c r="I39" s="108"/>
      <c r="J39" s="109"/>
    </row>
    <row r="40" spans="1:10" ht="14.25" customHeight="1">
      <c r="A40" s="22"/>
      <c r="B40" s="49"/>
      <c r="C40" s="49"/>
      <c r="D40" s="49"/>
      <c r="E40" s="24"/>
      <c r="F40" s="108"/>
      <c r="G40" s="108"/>
      <c r="H40" s="108"/>
      <c r="I40" s="108"/>
      <c r="J40" s="109"/>
    </row>
    <row r="41" spans="1:10" ht="12.75">
      <c r="A41" s="18"/>
      <c r="B41" s="20"/>
      <c r="C41" s="18"/>
      <c r="D41" s="19"/>
      <c r="E41" s="18"/>
      <c r="F41" s="18"/>
      <c r="G41" s="18"/>
      <c r="H41" s="18"/>
      <c r="I41" s="18"/>
      <c r="J41" s="18"/>
    </row>
    <row r="42" spans="1:10" ht="20.25" customHeight="1">
      <c r="A42" s="18"/>
      <c r="B42" s="107" t="s">
        <v>96</v>
      </c>
      <c r="C42" s="80"/>
      <c r="D42" s="157" t="s">
        <v>9</v>
      </c>
      <c r="E42" s="157"/>
      <c r="F42" s="157"/>
      <c r="H42" s="165" t="s">
        <v>86</v>
      </c>
      <c r="I42" s="165"/>
      <c r="J42" s="165"/>
    </row>
    <row r="43" ht="12.75">
      <c r="B43" s="78"/>
    </row>
    <row r="44" spans="2:10" ht="12.75">
      <c r="B44" s="110" t="s">
        <v>87</v>
      </c>
      <c r="C44" s="111"/>
      <c r="D44" s="166" t="s">
        <v>88</v>
      </c>
      <c r="E44" s="166"/>
      <c r="F44" s="166"/>
      <c r="G44" s="111"/>
      <c r="H44" s="167" t="s">
        <v>89</v>
      </c>
      <c r="I44" s="167"/>
      <c r="J44" s="167"/>
    </row>
    <row r="49" ht="12.75">
      <c r="I49" s="134"/>
    </row>
  </sheetData>
  <sheetProtection/>
  <mergeCells count="13">
    <mergeCell ref="D44:F44"/>
    <mergeCell ref="H44:J44"/>
    <mergeCell ref="E3:F3"/>
    <mergeCell ref="A1:J1"/>
    <mergeCell ref="A3:D3"/>
    <mergeCell ref="A2:J2"/>
    <mergeCell ref="D42:F42"/>
    <mergeCell ref="G3:H3"/>
    <mergeCell ref="I3:J3"/>
    <mergeCell ref="F36:I36"/>
    <mergeCell ref="F37:I37"/>
    <mergeCell ref="F38:I38"/>
    <mergeCell ref="H42:J4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4.00390625" style="18" customWidth="1"/>
    <col min="2" max="2" width="46.28125" style="20" customWidth="1"/>
    <col min="3" max="3" width="9.8515625" style="18" customWidth="1"/>
    <col min="4" max="4" width="10.8515625" style="19" customWidth="1"/>
    <col min="5" max="5" width="11.421875" style="18" customWidth="1"/>
    <col min="6" max="6" width="8.8515625" style="18" customWidth="1"/>
    <col min="7" max="7" width="11.140625" style="18" customWidth="1"/>
    <col min="8" max="8" width="8.00390625" style="18" customWidth="1"/>
    <col min="9" max="9" width="12.28125" style="18" customWidth="1"/>
    <col min="10" max="10" width="13.8515625" style="18" customWidth="1"/>
    <col min="11" max="11" width="11.8515625" style="25" customWidth="1"/>
    <col min="12" max="12" width="15.8515625" style="18" hidden="1" customWidth="1"/>
    <col min="13" max="13" width="21.28125" style="18" hidden="1" customWidth="1"/>
    <col min="14" max="14" width="10.7109375" style="18" bestFit="1" customWidth="1"/>
    <col min="15" max="15" width="37.421875" style="18" bestFit="1" customWidth="1"/>
    <col min="16" max="16384" width="9.140625" style="18" customWidth="1"/>
  </cols>
  <sheetData>
    <row r="1" spans="1:11" ht="33" customHeight="1" thickBot="1" thickTop="1">
      <c r="A1" s="172" t="s">
        <v>31</v>
      </c>
      <c r="B1" s="173"/>
      <c r="C1" s="173"/>
      <c r="D1" s="173"/>
      <c r="E1" s="173"/>
      <c r="F1" s="173"/>
      <c r="G1" s="173"/>
      <c r="H1" s="173"/>
      <c r="I1" s="173"/>
      <c r="J1" s="174"/>
      <c r="K1" s="126"/>
    </row>
    <row r="2" spans="1:11" ht="24.75" customHeight="1" thickTop="1">
      <c r="A2" s="175" t="s">
        <v>97</v>
      </c>
      <c r="B2" s="176"/>
      <c r="C2" s="176"/>
      <c r="D2" s="176"/>
      <c r="E2" s="177" t="s">
        <v>91</v>
      </c>
      <c r="F2" s="178"/>
      <c r="G2" s="179" t="s">
        <v>90</v>
      </c>
      <c r="H2" s="180"/>
      <c r="I2" s="181" t="s">
        <v>0</v>
      </c>
      <c r="J2" s="182"/>
      <c r="K2" s="18"/>
    </row>
    <row r="3" spans="1:11" ht="45.75" customHeight="1">
      <c r="A3" s="63" t="s">
        <v>10</v>
      </c>
      <c r="B3" s="65" t="s">
        <v>11</v>
      </c>
      <c r="C3" s="64" t="s">
        <v>21</v>
      </c>
      <c r="D3" s="66" t="s">
        <v>6</v>
      </c>
      <c r="E3" s="112" t="s">
        <v>92</v>
      </c>
      <c r="F3" s="132" t="s">
        <v>93</v>
      </c>
      <c r="G3" s="113" t="s">
        <v>83</v>
      </c>
      <c r="H3" s="114" t="s">
        <v>84</v>
      </c>
      <c r="I3" s="115" t="s">
        <v>14</v>
      </c>
      <c r="J3" s="115" t="s">
        <v>85</v>
      </c>
      <c r="K3" s="18"/>
    </row>
    <row r="4" spans="1:11" ht="27.75" customHeight="1">
      <c r="A4" s="67">
        <v>1</v>
      </c>
      <c r="B4" s="44" t="s">
        <v>42</v>
      </c>
      <c r="C4" s="68" t="s">
        <v>12</v>
      </c>
      <c r="D4" s="72">
        <v>9</v>
      </c>
      <c r="E4" s="31">
        <v>10</v>
      </c>
      <c r="F4" s="69">
        <f aca="true" t="shared" si="0" ref="F4:F13">E4*D4</f>
        <v>90</v>
      </c>
      <c r="G4" s="116">
        <v>10</v>
      </c>
      <c r="H4" s="127">
        <f>G4*D4</f>
        <v>90</v>
      </c>
      <c r="I4" s="31">
        <f>E4+G4</f>
        <v>20</v>
      </c>
      <c r="J4" s="127">
        <f>I4*D4</f>
        <v>180</v>
      </c>
      <c r="K4" s="18"/>
    </row>
    <row r="5" spans="1:10" s="27" customFormat="1" ht="27.75" customHeight="1">
      <c r="A5" s="67">
        <v>2</v>
      </c>
      <c r="B5" s="46" t="s">
        <v>43</v>
      </c>
      <c r="C5" s="68" t="s">
        <v>12</v>
      </c>
      <c r="D5" s="72">
        <v>8.5</v>
      </c>
      <c r="E5" s="31">
        <v>18</v>
      </c>
      <c r="F5" s="69">
        <f t="shared" si="0"/>
        <v>153</v>
      </c>
      <c r="G5" s="117">
        <v>18</v>
      </c>
      <c r="H5" s="127">
        <f aca="true" t="shared" si="1" ref="H5:H13">G5*D5</f>
        <v>153</v>
      </c>
      <c r="I5" s="31">
        <f aca="true" t="shared" si="2" ref="I5:I13">E5+G5</f>
        <v>36</v>
      </c>
      <c r="J5" s="127">
        <f aca="true" t="shared" si="3" ref="J5:J13">I5*D5</f>
        <v>306</v>
      </c>
    </row>
    <row r="6" spans="1:11" ht="15.75" customHeight="1">
      <c r="A6" s="67">
        <v>3</v>
      </c>
      <c r="B6" s="46" t="s">
        <v>44</v>
      </c>
      <c r="C6" s="70" t="s">
        <v>12</v>
      </c>
      <c r="D6" s="72">
        <v>23</v>
      </c>
      <c r="E6" s="31">
        <v>9</v>
      </c>
      <c r="F6" s="69">
        <f t="shared" si="0"/>
        <v>207</v>
      </c>
      <c r="G6" s="116">
        <v>9</v>
      </c>
      <c r="H6" s="127">
        <f t="shared" si="1"/>
        <v>207</v>
      </c>
      <c r="I6" s="31">
        <f t="shared" si="2"/>
        <v>18</v>
      </c>
      <c r="J6" s="127">
        <f t="shared" si="3"/>
        <v>414</v>
      </c>
      <c r="K6" s="18"/>
    </row>
    <row r="7" spans="1:10" s="27" customFormat="1" ht="34.5" customHeight="1">
      <c r="A7" s="67">
        <v>4</v>
      </c>
      <c r="B7" s="44" t="s">
        <v>46</v>
      </c>
      <c r="C7" s="70" t="s">
        <v>53</v>
      </c>
      <c r="D7" s="72">
        <v>21</v>
      </c>
      <c r="E7" s="31">
        <v>6</v>
      </c>
      <c r="F7" s="69">
        <f t="shared" si="0"/>
        <v>126</v>
      </c>
      <c r="G7" s="117">
        <v>6</v>
      </c>
      <c r="H7" s="127">
        <f t="shared" si="1"/>
        <v>126</v>
      </c>
      <c r="I7" s="31">
        <f t="shared" si="2"/>
        <v>12</v>
      </c>
      <c r="J7" s="127">
        <f t="shared" si="3"/>
        <v>252</v>
      </c>
    </row>
    <row r="8" spans="1:11" ht="39" customHeight="1">
      <c r="A8" s="67">
        <v>5</v>
      </c>
      <c r="B8" s="44" t="s">
        <v>54</v>
      </c>
      <c r="C8" s="70" t="s">
        <v>53</v>
      </c>
      <c r="D8" s="72">
        <v>27.5</v>
      </c>
      <c r="E8" s="31">
        <v>5</v>
      </c>
      <c r="F8" s="69">
        <f t="shared" si="0"/>
        <v>137.5</v>
      </c>
      <c r="G8" s="116">
        <v>5</v>
      </c>
      <c r="H8" s="127">
        <f t="shared" si="1"/>
        <v>137.5</v>
      </c>
      <c r="I8" s="31">
        <f t="shared" si="2"/>
        <v>10</v>
      </c>
      <c r="J8" s="127">
        <f t="shared" si="3"/>
        <v>275</v>
      </c>
      <c r="K8" s="18"/>
    </row>
    <row r="9" spans="1:11" ht="15" customHeight="1">
      <c r="A9" s="67">
        <v>6</v>
      </c>
      <c r="B9" s="46" t="s">
        <v>60</v>
      </c>
      <c r="C9" s="70" t="s">
        <v>12</v>
      </c>
      <c r="D9" s="72">
        <v>8</v>
      </c>
      <c r="E9" s="31">
        <v>2</v>
      </c>
      <c r="F9" s="69">
        <f t="shared" si="0"/>
        <v>16</v>
      </c>
      <c r="G9" s="116">
        <v>2</v>
      </c>
      <c r="H9" s="127">
        <f t="shared" si="1"/>
        <v>16</v>
      </c>
      <c r="I9" s="31">
        <f t="shared" si="2"/>
        <v>4</v>
      </c>
      <c r="J9" s="127">
        <f t="shared" si="3"/>
        <v>32</v>
      </c>
      <c r="K9" s="18"/>
    </row>
    <row r="10" spans="1:11" ht="14.25" customHeight="1">
      <c r="A10" s="67">
        <v>7</v>
      </c>
      <c r="B10" s="46" t="s">
        <v>61</v>
      </c>
      <c r="C10" s="70" t="s">
        <v>12</v>
      </c>
      <c r="D10" s="72">
        <v>8</v>
      </c>
      <c r="E10" s="31">
        <v>2</v>
      </c>
      <c r="F10" s="69">
        <f t="shared" si="0"/>
        <v>16</v>
      </c>
      <c r="G10" s="116">
        <v>2</v>
      </c>
      <c r="H10" s="127">
        <f t="shared" si="1"/>
        <v>16</v>
      </c>
      <c r="I10" s="31">
        <f t="shared" si="2"/>
        <v>4</v>
      </c>
      <c r="J10" s="127">
        <f t="shared" si="3"/>
        <v>32</v>
      </c>
      <c r="K10" s="18"/>
    </row>
    <row r="11" spans="1:10" s="27" customFormat="1" ht="17.25" customHeight="1">
      <c r="A11" s="67">
        <v>8</v>
      </c>
      <c r="B11" s="46" t="s">
        <v>70</v>
      </c>
      <c r="C11" s="68" t="s">
        <v>12</v>
      </c>
      <c r="D11" s="72">
        <v>18.5</v>
      </c>
      <c r="E11" s="31">
        <v>5</v>
      </c>
      <c r="F11" s="69">
        <f t="shared" si="0"/>
        <v>92.5</v>
      </c>
      <c r="G11" s="117">
        <v>5</v>
      </c>
      <c r="H11" s="127">
        <f t="shared" si="1"/>
        <v>92.5</v>
      </c>
      <c r="I11" s="31">
        <f t="shared" si="2"/>
        <v>10</v>
      </c>
      <c r="J11" s="127">
        <f t="shared" si="3"/>
        <v>185</v>
      </c>
    </row>
    <row r="12" spans="1:10" s="27" customFormat="1" ht="15">
      <c r="A12" s="67">
        <v>9</v>
      </c>
      <c r="B12" s="46" t="s">
        <v>78</v>
      </c>
      <c r="C12" s="68" t="s">
        <v>12</v>
      </c>
      <c r="D12" s="72">
        <v>1.75</v>
      </c>
      <c r="E12" s="31">
        <v>180</v>
      </c>
      <c r="F12" s="69">
        <f t="shared" si="0"/>
        <v>315</v>
      </c>
      <c r="G12" s="117">
        <v>180</v>
      </c>
      <c r="H12" s="127">
        <f t="shared" si="1"/>
        <v>315</v>
      </c>
      <c r="I12" s="31">
        <f t="shared" si="2"/>
        <v>360</v>
      </c>
      <c r="J12" s="127">
        <f t="shared" si="3"/>
        <v>630</v>
      </c>
    </row>
    <row r="13" spans="1:10" s="27" customFormat="1" ht="15.75" thickBot="1">
      <c r="A13" s="118">
        <v>10</v>
      </c>
      <c r="B13" s="119" t="s">
        <v>79</v>
      </c>
      <c r="C13" s="120" t="s">
        <v>12</v>
      </c>
      <c r="D13" s="121">
        <v>1.75</v>
      </c>
      <c r="E13" s="122">
        <v>130</v>
      </c>
      <c r="F13" s="123">
        <f t="shared" si="0"/>
        <v>227.5</v>
      </c>
      <c r="G13" s="124">
        <v>130</v>
      </c>
      <c r="H13" s="127">
        <f t="shared" si="1"/>
        <v>227.5</v>
      </c>
      <c r="I13" s="31">
        <f t="shared" si="2"/>
        <v>260</v>
      </c>
      <c r="J13" s="127">
        <f t="shared" si="3"/>
        <v>455</v>
      </c>
    </row>
    <row r="14" spans="1:12" ht="14.25" customHeight="1" thickBot="1" thickTop="1">
      <c r="A14" s="170" t="s">
        <v>15</v>
      </c>
      <c r="B14" s="170"/>
      <c r="C14" s="170"/>
      <c r="D14" s="170"/>
      <c r="E14" s="170"/>
      <c r="F14" s="170"/>
      <c r="G14" s="170"/>
      <c r="H14" s="170"/>
      <c r="I14" s="170"/>
      <c r="J14" s="128">
        <f>SUM(J4:J13)</f>
        <v>2761</v>
      </c>
      <c r="K14" s="22"/>
      <c r="L14" s="61"/>
    </row>
    <row r="15" spans="1:12" ht="14.25" customHeight="1" thickBot="1" thickTop="1">
      <c r="A15" s="171" t="s">
        <v>16</v>
      </c>
      <c r="B15" s="171"/>
      <c r="C15" s="171"/>
      <c r="D15" s="171"/>
      <c r="E15" s="171"/>
      <c r="F15" s="171"/>
      <c r="G15" s="171"/>
      <c r="H15" s="171"/>
      <c r="I15" s="171"/>
      <c r="J15" s="129">
        <f>J14*13%</f>
        <v>358.93</v>
      </c>
      <c r="K15" s="130"/>
      <c r="L15" s="62"/>
    </row>
    <row r="16" spans="1:12" ht="15" customHeight="1" thickBot="1" thickTop="1">
      <c r="A16" s="170" t="s">
        <v>17</v>
      </c>
      <c r="B16" s="170"/>
      <c r="C16" s="170"/>
      <c r="D16" s="170"/>
      <c r="E16" s="170"/>
      <c r="F16" s="170"/>
      <c r="G16" s="170"/>
      <c r="H16" s="170"/>
      <c r="I16" s="170"/>
      <c r="J16" s="128">
        <f>SUM(J14:J15)</f>
        <v>3119.93</v>
      </c>
      <c r="K16" s="22"/>
      <c r="L16" s="61"/>
    </row>
    <row r="17" spans="12:13" ht="13.5" thickTop="1">
      <c r="L17" s="28"/>
      <c r="M17" s="28"/>
    </row>
    <row r="18" spans="12:13" ht="12.75">
      <c r="L18" s="26"/>
      <c r="M18" s="26"/>
    </row>
    <row r="19" spans="12:13" ht="12.75">
      <c r="L19" s="26"/>
      <c r="M19" s="26"/>
    </row>
    <row r="20" spans="2:13" ht="15.75">
      <c r="B20" s="125" t="s">
        <v>96</v>
      </c>
      <c r="C20" s="165" t="s">
        <v>9</v>
      </c>
      <c r="D20" s="165"/>
      <c r="E20" s="165"/>
      <c r="F20" s="165"/>
      <c r="H20" s="165" t="s">
        <v>98</v>
      </c>
      <c r="I20" s="165"/>
      <c r="J20" s="165"/>
      <c r="K20" s="131"/>
      <c r="L20" s="61"/>
      <c r="M20" s="26"/>
    </row>
    <row r="21" spans="2:13" ht="12.75">
      <c r="B21" s="110" t="s">
        <v>87</v>
      </c>
      <c r="C21" s="167" t="s">
        <v>88</v>
      </c>
      <c r="D21" s="167"/>
      <c r="E21" s="167"/>
      <c r="H21" s="167" t="s">
        <v>89</v>
      </c>
      <c r="I21" s="167"/>
      <c r="J21" s="167"/>
      <c r="L21" s="26"/>
      <c r="M21" s="26"/>
    </row>
    <row r="22" spans="12:13" ht="12.75">
      <c r="L22" s="26"/>
      <c r="M22" s="26"/>
    </row>
    <row r="23" spans="12:13" ht="12.75">
      <c r="L23" s="26"/>
      <c r="M23" s="26"/>
    </row>
    <row r="24" spans="9:13" ht="12.75">
      <c r="I24" s="135"/>
      <c r="L24" s="26"/>
      <c r="M24" s="26"/>
    </row>
    <row r="25" spans="12:13" ht="12.75">
      <c r="L25" s="26"/>
      <c r="M25" s="26"/>
    </row>
    <row r="26" spans="8:13" ht="15">
      <c r="H26" s="29"/>
      <c r="I26" s="29"/>
      <c r="L26" s="26"/>
      <c r="M26" s="26"/>
    </row>
    <row r="27" spans="12:13" ht="12.75">
      <c r="L27" s="26"/>
      <c r="M27" s="26"/>
    </row>
  </sheetData>
  <sheetProtection/>
  <mergeCells count="12">
    <mergeCell ref="A1:J1"/>
    <mergeCell ref="H20:J20"/>
    <mergeCell ref="A2:D2"/>
    <mergeCell ref="E2:F2"/>
    <mergeCell ref="G2:H2"/>
    <mergeCell ref="I2:J2"/>
    <mergeCell ref="C21:E21"/>
    <mergeCell ref="H21:J21"/>
    <mergeCell ref="A14:I14"/>
    <mergeCell ref="A15:I15"/>
    <mergeCell ref="A16:I16"/>
    <mergeCell ref="C20:F2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2019-03-13T10:46:12Z</cp:lastPrinted>
  <dcterms:created xsi:type="dcterms:W3CDTF">1997-01-24T12:53:32Z</dcterms:created>
  <dcterms:modified xsi:type="dcterms:W3CDTF">2019-06-06T10:06:28Z</dcterms:modified>
  <cp:category/>
  <cp:version/>
  <cp:contentType/>
  <cp:contentStatus/>
</cp:coreProperties>
</file>